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6835" windowHeight="13860"/>
  </bookViews>
  <sheets>
    <sheet name="Cover" sheetId="2" r:id="rId1"/>
    <sheet name="IRR Explanation" sheetId="1" r:id="rId2"/>
    <sheet name="IRR Look-Back Calcs 1" sheetId="4" r:id="rId3"/>
    <sheet name="IRR Look-Back Calcs 2" sheetId="6" r:id="rId4"/>
  </sheets>
  <externalReferences>
    <externalReference r:id="rId5"/>
    <externalReference r:id="rId6"/>
    <externalReference r:id="rId7"/>
  </externalReferences>
  <definedNames>
    <definedName name="__wrn2" localSheetId="0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wrn3" localSheetId="0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1__123Graph_ACHART_1" hidden="1">'[1]REITs &amp; S&amp;P'!$F$11:$F$31</definedName>
    <definedName name="_2__123Graph_ACHART_2" hidden="1">[2]A!$E$171:$E$177</definedName>
    <definedName name="_3__123Graph_BCHART_1" hidden="1">[3]A!$E$135:$E$141</definedName>
    <definedName name="_4__123Graph_XCHART_1" hidden="1">'[1]REITs &amp; S&amp;P'!$D$11:$D$31</definedName>
    <definedName name="_5__123Graph_XCHART_2" hidden="1">[2]A!$D$171:$D$177</definedName>
    <definedName name="_wrn2" localSheetId="0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 localSheetId="0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2" localSheetId="0" hidden="1">{#N/A,#N/A,FALSE,"OperatingAssumptions"}</definedName>
    <definedName name="asdf2" hidden="1">{#N/A,#N/A,FALSE,"OperatingAssumptions"}</definedName>
    <definedName name="asdf3" localSheetId="0" hidden="1">{#N/A,#N/A,FALSE,"LoanAssumptions"}</definedName>
    <definedName name="asdf3" hidden="1">{#N/A,#N/A,FALSE,"LoanAssumptions"}</definedName>
    <definedName name="asdf5" localSheetId="0" hidden="1">{"MonthlyRentRoll",#N/A,FALSE,"RentRoll"}</definedName>
    <definedName name="asdf5" hidden="1">{"MonthlyRentRoll",#N/A,FALSE,"RentRoll"}</definedName>
    <definedName name="asdf7" localSheetId="0" hidden="1">{#N/A,#N/A,TRUE,"Summary";"AnnualRentRoll",#N/A,TRUE,"RentRoll";#N/A,#N/A,TRUE,"ExitStratigy";#N/A,#N/A,TRUE,"OperatingAssumptions"}</definedName>
    <definedName name="asdf7" hidden="1">{#N/A,#N/A,TRUE,"Summary";"AnnualRentRoll",#N/A,TRUE,"RentRoll";#N/A,#N/A,TRUE,"ExitStratigy";#N/A,#N/A,TRUE,"OperatingAssumptions"}</definedName>
    <definedName name="HTML_CodePage" hidden="1">1252</definedName>
    <definedName name="HTML_Control" localSheetId="0" hidden="1">{"'Cash Requirements 5F '!$A$1:$AC$48"}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Last_Row" localSheetId="0">IF(Cover!Values_Entered,Header_Row+Cover!Number_of_Payments,Header_Row)</definedName>
    <definedName name="Last_Row" localSheetId="2">IF('IRR Look-Back Calcs 1'!Values_Entered,Header_Row+'IRR Look-Back Calcs 1'!Number_of_Payments,Header_Row)</definedName>
    <definedName name="Last_Row" localSheetId="3">IF('IRR Look-Back Calcs 2'!Values_Entered,Header_Row+'IRR Look-Back Calcs 2'!Number_of_Payments,Header_Row)</definedName>
    <definedName name="Last_Row">IF(Values_Entered,Header_Row+Number_of_Payments,Header_Row)</definedName>
    <definedName name="Number_of_Payments" localSheetId="0">MATCH(0.01,End_Bal,-1)+1</definedName>
    <definedName name="Number_of_Payments" localSheetId="2">MATCH(0.01,End_Bal,-1)+1</definedName>
    <definedName name="Number_of_Payments" localSheetId="3">MATCH(0.01,End_Bal,-1)+1</definedName>
    <definedName name="Number_of_Payments">MATCH(0.01,End_Bal,-1)+1</definedName>
    <definedName name="Payment_Date" localSheetId="0">DATE(YEAR(Loan_Start),MONTH(Loan_Start)+Payment_Number,DAY(Loan_Start))</definedName>
    <definedName name="Payment_Date" localSheetId="2">DATE(YEAR(Loan_Start),MONTH(Loan_Start)+Payment_Number,DAY(Loan_Start))</definedName>
    <definedName name="Payment_Date" localSheetId="3">DATE(YEAR(Loan_Start),MONTH(Loan_Start)+Payment_Number,DAY(Loan_Start))</definedName>
    <definedName name="Payment_Date">DATE(YEAR(Loan_Start),MONTH(Loan_Start)+Payment_Number,DAY(Loan_Start))</definedName>
    <definedName name="Print" localSheetId="0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Print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_xlnm.Print_Area" localSheetId="1">'IRR Explanation'!$B$2:$W$44</definedName>
    <definedName name="Print_Area_Reset" localSheetId="0">OFFSET(Full_Print,0,0,Cover!Last_Row)</definedName>
    <definedName name="Print_Area_Reset" localSheetId="2">OFFSET(Full_Print,0,0,'IRR Look-Back Calcs 1'!Last_Row)</definedName>
    <definedName name="Print_Area_Reset" localSheetId="3">OFFSET(Full_Print,0,0,'IRR Look-Back Calcs 2'!Last_Row)</definedName>
    <definedName name="Print_Area_Reset">OFFSET(Full_Print,0,0,Last_Row)</definedName>
    <definedName name="Print2" localSheetId="0" hidden="1">{#N/A,#N/A,FALSE,"Cover";#N/A,#N/A,FALSE,"Stack";#N/A,#N/A,FALSE,"Cost S";#N/A,#N/A,FALSE," CF";#N/A,#N/A,FALSE,"Investor"}</definedName>
    <definedName name="Print2" hidden="1">{#N/A,#N/A,FALSE,"Cover";#N/A,#N/A,FALSE,"Stack";#N/A,#N/A,FALSE,"Cost S";#N/A,#N/A,FALSE," CF";#N/A,#N/A,FALSE,"Investor"}</definedName>
    <definedName name="Residu" localSheetId="0" hidden="1">{#N/A,#N/A,TRUE,"Summary";"AnnualRentRoll",#N/A,TRUE,"RentRoll";#N/A,#N/A,TRUE,"ExitStratigy";#N/A,#N/A,TRUE,"OperatingAssumptions"}</definedName>
    <definedName name="Residu" hidden="1">{#N/A,#N/A,TRUE,"Summary";"AnnualRentRoll",#N/A,TRUE,"RentRoll";#N/A,#N/A,TRUE,"ExitStratigy";#N/A,#N/A,TRUE,"OperatingAssumptions"}</definedName>
    <definedName name="sadd" localSheetId="0" hidden="1">{"MonthlyRentRoll",#N/A,FALSE,"RentRoll"}</definedName>
    <definedName name="sadd" hidden="1">{"MonthlyRentRoll",#N/A,FALSE,"RentRoll"}</definedName>
    <definedName name="sadd1" localSheetId="0" hidden="1">{"MonthlyRentRoll",#N/A,FALSE,"RentRoll"}</definedName>
    <definedName name="sadd1" hidden="1">{"MonthlyRentRoll",#N/A,FALSE,"RentRoll"}</definedName>
    <definedName name="sadd2" localSheetId="0" hidden="1">{"MonthlyRentRoll",#N/A,FALSE,"RentRoll"}</definedName>
    <definedName name="sadd2" hidden="1">{"MonthlyRentRoll",#N/A,FALSE,"RentRoll"}</definedName>
    <definedName name="saddd" localSheetId="0" hidden="1">{"AnnualRentRoll",#N/A,FALSE,"RentRoll"}</definedName>
    <definedName name="saddd" hidden="1">{"AnnualRentRoll",#N/A,FALSE,"RentRoll"}</definedName>
    <definedName name="saddd2" localSheetId="0" hidden="1">{"AnnualRentRoll",#N/A,FALSE,"RentRoll"}</definedName>
    <definedName name="saddd2" hidden="1">{"AnnualRentRoll",#N/A,FALSE,"RentRoll"}</definedName>
    <definedName name="sadddd2" localSheetId="0" hidden="1">{"AnnualRentRoll",#N/A,FALSE,"RentRoll"}</definedName>
    <definedName name="sadddd2" hidden="1">{"AnnualRentRoll",#N/A,FALSE,"RentRoll"}</definedName>
    <definedName name="saddddd" localSheetId="0" hidden="1">{"AnnualRentRoll",#N/A,FALSE,"RentRoll"}</definedName>
    <definedName name="saddddd" hidden="1">{"AnnualRentRoll",#N/A,FALSE,"RentRoll"}</definedName>
    <definedName name="saddddddd2" localSheetId="0" hidden="1">{#N/A,#N/A,FALSE,"ExitStratigy"}</definedName>
    <definedName name="saddddddd2" hidden="1">{#N/A,#N/A,FALSE,"ExitStratigy"}</definedName>
    <definedName name="sadddddddd" localSheetId="0" hidden="1">{#N/A,#N/A,FALSE,"ExitStratigy"}</definedName>
    <definedName name="sadddddddd" hidden="1">{#N/A,#N/A,FALSE,"ExitStratigy"}</definedName>
    <definedName name="saddddddddd2" localSheetId="0" hidden="1">{#N/A,#N/A,FALSE,"LoanAssumptions"}</definedName>
    <definedName name="saddddddddd2" hidden="1">{#N/A,#N/A,FALSE,"LoanAssumptions"}</definedName>
    <definedName name="sadddddddddd" localSheetId="0" hidden="1">{#N/A,#N/A,FALSE,"LoanAssumptions"}</definedName>
    <definedName name="sadddddddddd" hidden="1">{#N/A,#N/A,FALSE,"LoanAssumptions"}</definedName>
    <definedName name="saddddddddddd2" localSheetId="0" hidden="1">{#N/A,#N/A,FALSE,"OperatingAssumptions"}</definedName>
    <definedName name="saddddddddddd2" hidden="1">{#N/A,#N/A,FALSE,"OperatingAssumptions"}</definedName>
    <definedName name="saddddddddddddd" localSheetId="0" hidden="1">{#N/A,#N/A,FALSE,"OperatingAssumptions"}</definedName>
    <definedName name="saddddddddddddd" hidden="1">{#N/A,#N/A,FALSE,"OperatingAssumptions"}</definedName>
    <definedName name="Values_Entered" localSheetId="0">IF(Loan_Amount*Interest_Rate*Loan_Years*Loan_Start&gt;0,1,0)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>IF(Loan_Amount*Interest_Rate*Loan_Years*Loan_Start&gt;0,1,0)</definedName>
    <definedName name="what_asdf2" localSheetId="0" hidden="1">{#N/A,#N/A,FALSE,"OperatingAssumptions"}</definedName>
    <definedName name="what_asdf2" hidden="1">{#N/A,#N/A,FALSE,"OperatingAssumptions"}</definedName>
    <definedName name="wrn.2" localSheetId="0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2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nnualRentRoll" localSheetId="0" hidden="1">{"AnnualRentRoll",#N/A,FALSE,"RentRoll"}</definedName>
    <definedName name="wrn.AnnualRentRoll" hidden="1">{"AnnualRentRoll",#N/A,FALSE,"RentRoll"}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annualrentroll2" localSheetId="0" hidden="1">{"AnnualRentRoll",#N/A,FALSE,"RentRoll"}</definedName>
    <definedName name="wrn.annualrentroll2" hidden="1">{"AnnualRentRoll",#N/A,FALSE,"RentRoll"}</definedName>
    <definedName name="wrn.CF._.Print." localSheetId="0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._.Print.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FCG." localSheetId="0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ull_Template." localSheetId="0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Full_Template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localSheetId="0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Leasing._.Variance." localSheetId="0" hidden="1">{#N/A,#N/A,FALSE,"Leasing 6A"}</definedName>
    <definedName name="wrn.Leasing._.Variance." hidden="1">{#N/A,#N/A,FALSE,"Leasing 6A"}</definedName>
    <definedName name="wrn.LoanInformation." localSheetId="0" hidden="1">{#N/A,#N/A,FALSE,"LoanAssumptions"}</definedName>
    <definedName name="wrn.LoanInformation." hidden="1">{#N/A,#N/A,FALSE,"LoanAssumptions"}</definedName>
    <definedName name="wrn.Marketing." localSheetId="0" hidden="1">{#N/A,#N/A,FALSE,"2Assumptions";#N/A,#N/A,FALSE,"3Cash Flow";#N/A,#N/A,FALSE,"I&amp;E";#N/A,#N/A,FALSE,"I&amp;E (2)";#N/A,#N/A,FALSE,"10Vacancy Matrix";#N/A,#N/A,FALSE,"11Expiration Schedule"}</definedName>
    <definedName name="wrn.Marketing." hidden="1">{#N/A,#N/A,FALSE,"2Assumptions";#N/A,#N/A,FALSE,"3Cash Flow";#N/A,#N/A,FALSE,"I&amp;E";#N/A,#N/A,FALSE,"I&amp;E (2)";#N/A,#N/A,FALSE,"10Vacancy Matrix";#N/A,#N/A,FALSE,"11Expiration Schedule"}</definedName>
    <definedName name="wrn.monthly._.financial." localSheetId="0" hidden="1">{#N/A,#N/A,FALSE,"SUMMARY 4a";#N/A,#N/A,FALSE,"GBA 4b";#N/A,#N/A,FALSE,"TENANT 4c";#N/A,#N/A,FALSE,"BUDGET DETAIL";#N/A,#N/A,FALSE,"PRO FORMA"}</definedName>
    <definedName name="wrn.monthly._.financial." hidden="1">{#N/A,#N/A,FALSE,"SUMMARY 4a";#N/A,#N/A,FALSE,"GBA 4b";#N/A,#N/A,FALSE,"TENANT 4c";#N/A,#N/A,FALSE,"BUDGET DETAIL";#N/A,#N/A,FALSE,"PRO FORMA"}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ontario." localSheetId="0" hidden="1">{"page1",#N/A,FALSE,"sheet 1";"Page2",#N/A,FALSE,"sheet 1";"page3",#N/A,FALSE,"sheet 1";"page4",#N/A,FALSE,"sheet 1"}</definedName>
    <definedName name="wrn.ontario." hidden="1">{"page1",#N/A,FALSE,"sheet 1";"Page2",#N/A,FALSE,"sheet 1";"page3",#N/A,FALSE,"sheet 1";"page4",#N/A,FALSE,"sheet 1"}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p3" localSheetId="0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3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ackage." localSheetId="0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ckage.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rtial." localSheetId="0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R_TRIAL_BALANCE." localSheetId="0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_TRIAL_BALANCE.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cing._.Strategy." localSheetId="0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cing._.Strategy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nt." localSheetId="0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.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All." localSheetId="0" hidden="1">{#N/A,#N/A,FALSE,"Broker Sheet";#N/A,#N/A,FALSE,"Exec.Summary";#N/A,#N/A,FALSE,"Argus Cash Flow";#N/A,#N/A,FALSE,"SPF";#N/A,#N/A,FALSE,"RentRoll"}</definedName>
    <definedName name="wrn.PrintAll." hidden="1">{#N/A,#N/A,FALSE,"Broker Sheet";#N/A,#N/A,FALSE,"Exec.Summary";#N/A,#N/A,FALSE,"Argus Cash Flow";#N/A,#N/A,FALSE,"SPF";#N/A,#N/A,FALSE,"RentRoll"}</definedName>
    <definedName name="wrn.Proforma." localSheetId="0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forma.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pertyInformation." localSheetId="0" hidden="1">{#N/A,#N/A,FALSE,"PropertyInfo"}</definedName>
    <definedName name="wrn.PropertyInformation." hidden="1">{#N/A,#N/A,FALSE,"PropertyInfo"}</definedName>
    <definedName name="wrn.Report." localSheetId="0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Report.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Short._.Print." localSheetId="0" hidden="1">{#N/A,#N/A,FALSE,"Cover";#N/A,#N/A,FALSE,"Stack";#N/A,#N/A,FALSE,"Cost S";#N/A,#N/A,FALSE," CF";#N/A,#N/A,FALSE,"Investor"}</definedName>
    <definedName name="wrn.Short._.Print." hidden="1">{#N/A,#N/A,FALSE,"Cover";#N/A,#N/A,FALSE,"Stack";#N/A,#N/A,FALSE,"Cost S";#N/A,#N/A,FALSE," CF";#N/A,#N/A,FALSE,"Investor"}</definedName>
    <definedName name="wrn.Summary." localSheetId="0" hidden="1">{#N/A,#N/A,FALSE,"Summary"}</definedName>
    <definedName name="wrn.Summary." hidden="1">{#N/A,#N/A,FALSE,"Summary"}</definedName>
    <definedName name="wrn.Template." localSheetId="0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USSC_Reports." localSheetId="0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wrn.USSC_Reports.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xxx3" localSheetId="0" hidden="1">{"AnnualRentRoll",#N/A,FALSE,"RentRoll"}</definedName>
    <definedName name="xxx3" hidden="1">{"AnnualRentRoll",#N/A,FALSE,"RentRoll"}</definedName>
    <definedName name="xxx4" localSheetId="0" hidden="1">{#N/A,#N/A,FALSE,"ExitStratigy"}</definedName>
    <definedName name="xxx4" hidden="1">{#N/A,#N/A,FALSE,"ExitStratigy"}</definedName>
  </definedNames>
  <calcPr calcId="145621"/>
</workbook>
</file>

<file path=xl/calcChain.xml><?xml version="1.0" encoding="utf-8"?>
<calcChain xmlns="http://schemas.openxmlformats.org/spreadsheetml/2006/main">
  <c r="G56" i="6" l="1"/>
  <c r="G59" i="6" s="1"/>
  <c r="G48" i="6"/>
  <c r="G51" i="6" s="1"/>
  <c r="G31" i="6"/>
  <c r="I32" i="6" s="1"/>
  <c r="I65" i="6" s="1"/>
  <c r="G23" i="6"/>
  <c r="G26" i="6" s="1"/>
  <c r="H15" i="6"/>
  <c r="H17" i="6" s="1"/>
  <c r="G14" i="6"/>
  <c r="I15" i="6" s="1"/>
  <c r="G6" i="6"/>
  <c r="H7" i="6" s="1"/>
  <c r="G31" i="4"/>
  <c r="G23" i="4"/>
  <c r="G26" i="4" s="1"/>
  <c r="G14" i="4"/>
  <c r="G17" i="4" s="1"/>
  <c r="G19" i="4" s="1"/>
  <c r="F26" i="1"/>
  <c r="F34" i="1"/>
  <c r="F42" i="1"/>
  <c r="B39" i="1"/>
  <c r="B31" i="1"/>
  <c r="B23" i="1"/>
  <c r="O3" i="1"/>
  <c r="G6" i="4"/>
  <c r="H7" i="4" s="1"/>
  <c r="H40" i="4" s="1"/>
  <c r="C42" i="1"/>
  <c r="E44" i="1" s="1"/>
  <c r="C34" i="1"/>
  <c r="C26" i="1"/>
  <c r="H57" i="6" l="1"/>
  <c r="H59" i="6" s="1"/>
  <c r="H32" i="6"/>
  <c r="H34" i="6" s="1"/>
  <c r="H36" i="6" s="1"/>
  <c r="G34" i="4"/>
  <c r="G36" i="4" s="1"/>
  <c r="I32" i="4"/>
  <c r="H15" i="4"/>
  <c r="H17" i="4" s="1"/>
  <c r="H32" i="4"/>
  <c r="H34" i="4" s="1"/>
  <c r="G17" i="6"/>
  <c r="H24" i="6"/>
  <c r="G34" i="6"/>
  <c r="I16" i="6"/>
  <c r="I17" i="6" s="1"/>
  <c r="I33" i="6"/>
  <c r="H49" i="6"/>
  <c r="H64" i="6" s="1"/>
  <c r="I57" i="6"/>
  <c r="I64" i="6" s="1"/>
  <c r="H61" i="6"/>
  <c r="G61" i="6"/>
  <c r="I59" i="6"/>
  <c r="E60" i="6" s="1"/>
  <c r="I58" i="6"/>
  <c r="H50" i="6"/>
  <c r="H51" i="6" s="1"/>
  <c r="H40" i="6"/>
  <c r="H19" i="6"/>
  <c r="I40" i="6"/>
  <c r="I39" i="6"/>
  <c r="I43" i="6" s="1"/>
  <c r="I34" i="6"/>
  <c r="H8" i="6"/>
  <c r="H9" i="6" s="1"/>
  <c r="G9" i="6"/>
  <c r="G19" i="6"/>
  <c r="G36" i="6"/>
  <c r="I36" i="6"/>
  <c r="H25" i="6"/>
  <c r="H26" i="6" s="1"/>
  <c r="H24" i="4"/>
  <c r="H39" i="4" s="1"/>
  <c r="I39" i="4"/>
  <c r="I15" i="4"/>
  <c r="I40" i="4" s="1"/>
  <c r="I16" i="4"/>
  <c r="H36" i="4"/>
  <c r="H25" i="4"/>
  <c r="I33" i="4"/>
  <c r="H8" i="4"/>
  <c r="H9" i="4" s="1"/>
  <c r="G9" i="4"/>
  <c r="G11" i="4" s="1"/>
  <c r="F36" i="1"/>
  <c r="Q4" i="1" s="1"/>
  <c r="F28" i="1"/>
  <c r="P4" i="1" s="1"/>
  <c r="C27" i="1"/>
  <c r="E36" i="1"/>
  <c r="E28" i="1"/>
  <c r="C35" i="1"/>
  <c r="D44" i="1"/>
  <c r="F44" i="1"/>
  <c r="R4" i="1" s="1"/>
  <c r="C43" i="1"/>
  <c r="D36" i="1"/>
  <c r="D28" i="1"/>
  <c r="E17" i="6" l="1"/>
  <c r="I19" i="6"/>
  <c r="E35" i="6"/>
  <c r="E34" i="6"/>
  <c r="E18" i="6"/>
  <c r="H39" i="6"/>
  <c r="H43" i="6" s="1"/>
  <c r="H65" i="6"/>
  <c r="H68" i="6" s="1"/>
  <c r="I68" i="6"/>
  <c r="H53" i="6"/>
  <c r="E52" i="6"/>
  <c r="E51" i="6"/>
  <c r="E59" i="6"/>
  <c r="I61" i="6"/>
  <c r="E27" i="6"/>
  <c r="E26" i="6"/>
  <c r="H28" i="6"/>
  <c r="G11" i="6"/>
  <c r="E9" i="6"/>
  <c r="H11" i="6"/>
  <c r="E10" i="6"/>
  <c r="I34" i="4"/>
  <c r="E34" i="4" s="1"/>
  <c r="I17" i="4"/>
  <c r="H43" i="4"/>
  <c r="H26" i="4"/>
  <c r="E9" i="4"/>
  <c r="E10" i="4"/>
  <c r="H11" i="4"/>
  <c r="I43" i="4"/>
  <c r="I36" i="4" l="1"/>
  <c r="E35" i="4"/>
  <c r="E18" i="4"/>
  <c r="I19" i="4"/>
  <c r="E17" i="4"/>
  <c r="H19" i="4"/>
  <c r="H28" i="4"/>
  <c r="E27" i="4"/>
  <c r="E26" i="4"/>
  <c r="C18" i="1"/>
  <c r="C11" i="1"/>
  <c r="C12" i="1" s="1"/>
  <c r="C5" i="1"/>
  <c r="C6" i="1" s="1"/>
  <c r="E20" i="1" l="1"/>
  <c r="F20" i="1"/>
  <c r="C19" i="1"/>
  <c r="O4" i="1" s="1"/>
  <c r="D20" i="1"/>
</calcChain>
</file>

<file path=xl/sharedStrings.xml><?xml version="1.0" encoding="utf-8"?>
<sst xmlns="http://schemas.openxmlformats.org/spreadsheetml/2006/main" count="163" uniqueCount="44">
  <si>
    <t>Loss Of All Capital</t>
  </si>
  <si>
    <t>Time 0</t>
  </si>
  <si>
    <t>Year 1</t>
  </si>
  <si>
    <t>Year 2</t>
  </si>
  <si>
    <t>IRR</t>
  </si>
  <si>
    <t>Return of Capital Only</t>
  </si>
  <si>
    <t>Tier 1 Target IRR</t>
  </si>
  <si>
    <t>Investment</t>
  </si>
  <si>
    <t>Tier 2 Target IRR</t>
  </si>
  <si>
    <t>Real Estate Financial Modeling</t>
  </si>
  <si>
    <t>Joint Venture and Waterfall Modeling Bootcamp
Level 3 Certification Preparation</t>
  </si>
  <si>
    <t>Cumulative IRR &gt;&gt;</t>
  </si>
  <si>
    <t>Year 3</t>
  </si>
  <si>
    <t>Supplemental IRR and Look-Back Explanations</t>
  </si>
  <si>
    <t>Year 3 Cash Flow</t>
  </si>
  <si>
    <t>...Net Cash Flow Would Be</t>
  </si>
  <si>
    <t>Comparison of Tier 2 and Tier 1</t>
  </si>
  <si>
    <t>...These Are The Dollars That Are Split At The Tier 2 Proportions</t>
  </si>
  <si>
    <t>…And The IRR Would Be</t>
  </si>
  <si>
    <t>If Capital Is Returned In Year 1:</t>
  </si>
  <si>
    <t>If Capital Is Returned In Year 2:</t>
  </si>
  <si>
    <t xml:space="preserve">Assuming Tier 2 is reached, the Net Cash Flows Unique to Tier 2 Only Are…
</t>
  </si>
  <si>
    <t>Tier 3 Target IRR</t>
  </si>
  <si>
    <t>Comparison of Tier 3 and Tier 2</t>
  </si>
  <si>
    <t xml:space="preserve">Assuming Tier 2 is reached, the Net Cash Flows Unique to Tier 3 Only Are…
</t>
  </si>
  <si>
    <t>...These Are The Dollars That Are Split At The Tier 3 Proportions</t>
  </si>
  <si>
    <t>User Inputs Are In Bold Blue Type</t>
  </si>
  <si>
    <t>www.GetREFM.com</t>
  </si>
  <si>
    <t>Calculations are set to "Automatic Except for Data Tables"</t>
  </si>
  <si>
    <r>
      <rPr>
        <b/>
        <sz val="14"/>
        <rFont val="Garamond"/>
        <family val="1"/>
      </rPr>
      <t xml:space="preserve">Tier 1 </t>
    </r>
    <r>
      <rPr>
        <sz val="14"/>
        <rFont val="Garamond"/>
        <family val="1"/>
      </rPr>
      <t>Target IRR Cash Flow Required</t>
    </r>
  </si>
  <si>
    <r>
      <t xml:space="preserve">If Capital Were Returned In </t>
    </r>
    <r>
      <rPr>
        <b/>
        <sz val="14"/>
        <rFont val="Garamond"/>
        <family val="1"/>
      </rPr>
      <t>Year 1</t>
    </r>
    <r>
      <rPr>
        <sz val="14"/>
        <rFont val="Garamond"/>
        <family val="1"/>
      </rPr>
      <t>…</t>
    </r>
  </si>
  <si>
    <r>
      <rPr>
        <b/>
        <sz val="14"/>
        <rFont val="Garamond"/>
        <family val="1"/>
      </rPr>
      <t>Tier 1</t>
    </r>
    <r>
      <rPr>
        <sz val="14"/>
        <rFont val="Garamond"/>
        <family val="1"/>
      </rPr>
      <t xml:space="preserve"> Target IRR Cash Flow Required</t>
    </r>
  </si>
  <si>
    <r>
      <t xml:space="preserve">If Capital Were Returned In </t>
    </r>
    <r>
      <rPr>
        <b/>
        <sz val="14"/>
        <rFont val="Garamond"/>
        <family val="1"/>
      </rPr>
      <t>Year 2</t>
    </r>
    <r>
      <rPr>
        <sz val="14"/>
        <rFont val="Garamond"/>
        <family val="1"/>
      </rPr>
      <t>…</t>
    </r>
  </si>
  <si>
    <r>
      <rPr>
        <b/>
        <sz val="14"/>
        <rFont val="Garamond"/>
        <family val="1"/>
      </rPr>
      <t xml:space="preserve">Tier 2 </t>
    </r>
    <r>
      <rPr>
        <sz val="14"/>
        <rFont val="Garamond"/>
        <family val="1"/>
      </rPr>
      <t>Target IRR Cash Flow Required</t>
    </r>
  </si>
  <si>
    <r>
      <rPr>
        <b/>
        <sz val="14"/>
        <rFont val="Garamond"/>
        <family val="1"/>
      </rPr>
      <t>Tier 2</t>
    </r>
    <r>
      <rPr>
        <sz val="14"/>
        <rFont val="Garamond"/>
        <family val="1"/>
      </rPr>
      <t xml:space="preserve"> Target Cash Flow Required</t>
    </r>
  </si>
  <si>
    <r>
      <rPr>
        <b/>
        <sz val="14"/>
        <rFont val="Garamond"/>
        <family val="1"/>
      </rPr>
      <t xml:space="preserve">Tier 2 </t>
    </r>
    <r>
      <rPr>
        <sz val="14"/>
        <rFont val="Garamond"/>
        <family val="1"/>
      </rPr>
      <t xml:space="preserve">Target </t>
    </r>
    <r>
      <rPr>
        <u/>
        <sz val="14"/>
        <rFont val="Garamond"/>
        <family val="1"/>
      </rPr>
      <t>Net</t>
    </r>
    <r>
      <rPr>
        <sz val="14"/>
        <rFont val="Garamond"/>
        <family val="1"/>
      </rPr>
      <t xml:space="preserve"> Cash Flow Required</t>
    </r>
  </si>
  <si>
    <r>
      <rPr>
        <b/>
        <sz val="14"/>
        <rFont val="Garamond"/>
        <family val="1"/>
      </rPr>
      <t xml:space="preserve">Tier 1 </t>
    </r>
    <r>
      <rPr>
        <sz val="14"/>
        <rFont val="Garamond"/>
        <family val="1"/>
      </rPr>
      <t xml:space="preserve">Target </t>
    </r>
    <r>
      <rPr>
        <u/>
        <sz val="14"/>
        <rFont val="Garamond"/>
        <family val="1"/>
      </rPr>
      <t>Net</t>
    </r>
    <r>
      <rPr>
        <sz val="14"/>
        <rFont val="Garamond"/>
        <family val="1"/>
      </rPr>
      <t xml:space="preserve"> Cash Flow Required</t>
    </r>
  </si>
  <si>
    <r>
      <rPr>
        <b/>
        <sz val="14"/>
        <rFont val="Garamond"/>
        <family val="1"/>
      </rPr>
      <t xml:space="preserve">Tier 3 </t>
    </r>
    <r>
      <rPr>
        <sz val="14"/>
        <rFont val="Garamond"/>
        <family val="1"/>
      </rPr>
      <t>Target IRR Cash Flow Required</t>
    </r>
  </si>
  <si>
    <r>
      <rPr>
        <b/>
        <sz val="14"/>
        <rFont val="Garamond"/>
        <family val="1"/>
      </rPr>
      <t>Tier 3</t>
    </r>
    <r>
      <rPr>
        <sz val="14"/>
        <rFont val="Garamond"/>
        <family val="1"/>
      </rPr>
      <t xml:space="preserve"> Target Cash Flow Required</t>
    </r>
  </si>
  <si>
    <r>
      <rPr>
        <b/>
        <sz val="14"/>
        <rFont val="Garamond"/>
        <family val="1"/>
      </rPr>
      <t xml:space="preserve">Tier 3 </t>
    </r>
    <r>
      <rPr>
        <sz val="14"/>
        <rFont val="Garamond"/>
        <family val="1"/>
      </rPr>
      <t xml:space="preserve">Target </t>
    </r>
    <r>
      <rPr>
        <u/>
        <sz val="14"/>
        <rFont val="Garamond"/>
        <family val="1"/>
      </rPr>
      <t>Net</t>
    </r>
    <r>
      <rPr>
        <sz val="14"/>
        <rFont val="Garamond"/>
        <family val="1"/>
      </rPr>
      <t xml:space="preserve"> Cash Flow Required</t>
    </r>
  </si>
  <si>
    <t>Tutorial Version 7.0</t>
  </si>
  <si>
    <t>IRR Look-Back Calculations, Part 1 (Tiers 1 and 2 only)</t>
  </si>
  <si>
    <t>IRR Look-Back Calculations, Part 2 (Tiers 1, 2 and 3; scroll down to see Tier 3)</t>
  </si>
  <si>
    <t>© 2009 - 2012 by Real Estate Financial Modeling, LLC.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</si>
</sst>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;#,##0.0_);@_)"/>
    <numFmt numFmtId="165" formatCode="&quot;$&quot;_(#,##0.00_);&quot;$&quot;\(#,##0.00\);&quot;$&quot;_(0.00_);@_)"/>
    <numFmt numFmtId="166" formatCode="#,##0_)\x;\(#,##0\)\x;0_)\x;@_)_x"/>
    <numFmt numFmtId="167" formatCode="m\-d\-yy"/>
    <numFmt numFmtId="168" formatCode="0.0%"/>
    <numFmt numFmtId="169" formatCode="_([$€-2]* #,##0.00_);_([$€-2]* \(#,##0.00\);_([$€-2]* &quot;-&quot;??_)"/>
    <numFmt numFmtId="170" formatCode="_-* #,##0.0_-;\-* #,##0.0_-;_-* &quot;-&quot;??_-;_-@_-"/>
    <numFmt numFmtId="171" formatCode="#,##0.00&quot; $&quot;;\-#,##0.00&quot; $&quot;"/>
    <numFmt numFmtId="172" formatCode="0.00_);[Red]\(0.00\)"/>
    <numFmt numFmtId="173" formatCode="0.00_)"/>
    <numFmt numFmtId="174" formatCode="_(#,##0_);_(\-#,##0_)"/>
    <numFmt numFmtId="175" formatCode="_(#,##0.00_);_(\-#,##0.00_)"/>
    <numFmt numFmtId="176" formatCode="_(#,##0.0_);_(\-#,##0.0_)"/>
    <numFmt numFmtId="177" formatCode="mmm\ yy"/>
    <numFmt numFmtId="178" formatCode="_(* #,##0_);_(* \(#,##0\)"/>
    <numFmt numFmtId="179" formatCode="00000"/>
    <numFmt numFmtId="180" formatCode="0.000%"/>
    <numFmt numFmtId="181" formatCode="&quot;Return of Capital, and Return on Capital of $&quot;0.00"/>
  </numFmts>
  <fonts count="44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Helv"/>
    </font>
    <font>
      <u/>
      <sz val="10"/>
      <color indexed="36"/>
      <name val="Arial"/>
      <family val="2"/>
    </font>
    <font>
      <u/>
      <sz val="10"/>
      <color indexed="39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2"/>
      <color indexed="9"/>
      <name val="Helv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indexed="13"/>
      <name val="Helv"/>
    </font>
    <font>
      <b/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Garamond"/>
      <family val="2"/>
    </font>
    <font>
      <sz val="10"/>
      <name val="Arial Narrow"/>
      <family val="2"/>
    </font>
    <font>
      <sz val="12"/>
      <color indexed="17"/>
      <name val="Helv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i/>
      <sz val="16"/>
      <name val="Garamond"/>
      <family val="1"/>
    </font>
    <font>
      <i/>
      <sz val="22"/>
      <name val="Garamond"/>
      <family val="1"/>
    </font>
    <font>
      <sz val="14"/>
      <name val="Garamond"/>
      <family val="1"/>
    </font>
    <font>
      <b/>
      <sz val="10"/>
      <name val="Garamond"/>
      <family val="1"/>
    </font>
    <font>
      <sz val="16"/>
      <name val="Garamond"/>
      <family val="1"/>
    </font>
    <font>
      <sz val="8"/>
      <name val="Garamond"/>
      <family val="1"/>
    </font>
    <font>
      <sz val="6"/>
      <name val="Garamond"/>
      <family val="1"/>
    </font>
    <font>
      <b/>
      <sz val="8"/>
      <name val="Garamond"/>
      <family val="1"/>
    </font>
    <font>
      <b/>
      <sz val="14"/>
      <color rgb="FF0000FF"/>
      <name val="Garamond"/>
      <family val="1"/>
    </font>
    <font>
      <b/>
      <sz val="10"/>
      <color rgb="FF0000FF"/>
      <name val="Garamond"/>
      <family val="1"/>
    </font>
    <font>
      <u/>
      <sz val="10"/>
      <color theme="10"/>
      <name val="Verdana"/>
      <family val="2"/>
    </font>
    <font>
      <b/>
      <u/>
      <sz val="10"/>
      <color theme="10"/>
      <name val="Garamond"/>
      <family val="1"/>
    </font>
    <font>
      <b/>
      <sz val="14"/>
      <name val="Garamond"/>
      <family val="1"/>
    </font>
    <font>
      <b/>
      <sz val="8"/>
      <color rgb="FFFF0000"/>
      <name val="Garamond"/>
      <family val="1"/>
    </font>
    <font>
      <b/>
      <sz val="18"/>
      <name val="Garamond"/>
      <family val="1"/>
    </font>
    <font>
      <u/>
      <sz val="14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56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5" fillId="3" borderId="3">
      <alignment horizontal="center"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6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8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15" fontId="9" fillId="0" borderId="4" applyFont="0" applyFill="0" applyBorder="0" applyProtection="0">
      <alignment horizontal="center"/>
      <protection locked="0"/>
    </xf>
    <xf numFmtId="169" fontId="4" fillId="0" borderId="0" applyFont="0" applyFill="0" applyBorder="0" applyAlignment="0" applyProtection="0"/>
    <xf numFmtId="0" fontId="4" fillId="0" borderId="0"/>
    <xf numFmtId="43" fontId="4" fillId="0" borderId="0" applyBorder="0"/>
    <xf numFmtId="41" fontId="4" fillId="0" borderId="0" applyBorder="0"/>
    <xf numFmtId="44" fontId="4" fillId="0" borderId="0" applyBorder="0"/>
    <xf numFmtId="42" fontId="4" fillId="0" borderId="0" applyBorder="0"/>
    <xf numFmtId="0" fontId="10" fillId="0" borderId="0" applyNumberFormat="0" applyBorder="0"/>
    <xf numFmtId="0" fontId="11" fillId="0" borderId="0" applyNumberFormat="0" applyBorder="0"/>
    <xf numFmtId="9" fontId="4" fillId="0" borderId="0" applyBorder="0"/>
    <xf numFmtId="0" fontId="10" fillId="0" borderId="0" applyNumberFormat="0" applyBorder="0"/>
    <xf numFmtId="0" fontId="11" fillId="0" borderId="0" applyNumberFormat="0" applyBorder="0"/>
    <xf numFmtId="9" fontId="4" fillId="0" borderId="0" applyBorder="0"/>
    <xf numFmtId="170" fontId="4" fillId="0" borderId="0">
      <protection locked="0"/>
    </xf>
    <xf numFmtId="38" fontId="9" fillId="0" borderId="0" applyFill="0" applyBorder="0" applyAlignment="0" applyProtection="0"/>
    <xf numFmtId="38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171" fontId="4" fillId="0" borderId="0">
      <protection locked="0"/>
    </xf>
    <xf numFmtId="171" fontId="4" fillId="0" borderId="0">
      <protection locked="0"/>
    </xf>
    <xf numFmtId="172" fontId="14" fillId="0" borderId="0" applyFill="0" applyBorder="0" applyAlignment="0" applyProtection="0">
      <alignment horizontal="right"/>
    </xf>
    <xf numFmtId="0" fontId="15" fillId="0" borderId="5" applyNumberFormat="0" applyFill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0" fontId="12" fillId="5" borderId="6" applyNumberFormat="0" applyBorder="0" applyAlignment="0" applyProtection="0"/>
    <xf numFmtId="37" fontId="17" fillId="0" borderId="4" applyNumberFormat="0" applyFont="0" applyFill="0" applyAlignment="0" applyProtection="0">
      <alignment horizontal="center" vertical="center"/>
    </xf>
    <xf numFmtId="38" fontId="7" fillId="0" borderId="0"/>
    <xf numFmtId="38" fontId="18" fillId="1" borderId="7"/>
    <xf numFmtId="37" fontId="19" fillId="0" borderId="0"/>
    <xf numFmtId="0" fontId="4" fillId="0" borderId="0"/>
    <xf numFmtId="173" fontId="20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7" fillId="0" borderId="0">
      <alignment vertical="center"/>
    </xf>
    <xf numFmtId="0" fontId="4" fillId="0" borderId="0"/>
    <xf numFmtId="0" fontId="21" fillId="0" borderId="0"/>
    <xf numFmtId="0" fontId="4" fillId="0" borderId="0"/>
    <xf numFmtId="0" fontId="3" fillId="0" borderId="0"/>
    <xf numFmtId="0" fontId="4" fillId="0" borderId="0"/>
    <xf numFmtId="0" fontId="22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37" fontId="23" fillId="0" borderId="0" applyFill="0" applyBorder="0" applyAlignment="0" applyProtection="0"/>
    <xf numFmtId="10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6" borderId="8" applyNumberFormat="0"/>
    <xf numFmtId="0" fontId="4" fillId="6" borderId="9" applyNumberFormat="0"/>
    <xf numFmtId="0" fontId="4" fillId="6" borderId="10" applyNumberFormat="0"/>
    <xf numFmtId="0" fontId="4" fillId="6" borderId="11" applyNumberFormat="0"/>
    <xf numFmtId="0" fontId="4" fillId="6" borderId="12" applyNumberFormat="0"/>
    <xf numFmtId="0" fontId="4" fillId="6" borderId="13" applyNumberFormat="0"/>
    <xf numFmtId="0" fontId="4" fillId="6" borderId="14" applyNumberFormat="0"/>
    <xf numFmtId="0" fontId="4" fillId="0" borderId="0" applyNumberFormat="0" applyBorder="0"/>
    <xf numFmtId="0" fontId="24" fillId="7" borderId="15" applyNumberFormat="0"/>
    <xf numFmtId="0" fontId="5" fillId="0" borderId="9" applyNumberFormat="0">
      <alignment horizontal="right"/>
    </xf>
    <xf numFmtId="0" fontId="5" fillId="0" borderId="10" applyNumberFormat="0">
      <alignment horizontal="right"/>
    </xf>
    <xf numFmtId="0" fontId="5" fillId="0" borderId="16" applyNumberFormat="0">
      <alignment horizontal="right"/>
    </xf>
    <xf numFmtId="174" fontId="4" fillId="0" borderId="8"/>
    <xf numFmtId="174" fontId="4" fillId="0" borderId="0" applyBorder="0"/>
    <xf numFmtId="174" fontId="4" fillId="0" borderId="14"/>
    <xf numFmtId="174" fontId="4" fillId="7" borderId="8"/>
    <xf numFmtId="174" fontId="4" fillId="7" borderId="0" applyBorder="0"/>
    <xf numFmtId="174" fontId="4" fillId="7" borderId="14"/>
    <xf numFmtId="175" fontId="4" fillId="0" borderId="14"/>
    <xf numFmtId="175" fontId="4" fillId="0" borderId="0" applyBorder="0"/>
    <xf numFmtId="175" fontId="4" fillId="7" borderId="0" applyBorder="0"/>
    <xf numFmtId="175" fontId="4" fillId="7" borderId="14"/>
    <xf numFmtId="175" fontId="4" fillId="7" borderId="8"/>
    <xf numFmtId="175" fontId="4" fillId="0" borderId="8"/>
    <xf numFmtId="176" fontId="4" fillId="0" borderId="14"/>
    <xf numFmtId="176" fontId="4" fillId="0" borderId="0" applyBorder="0"/>
    <xf numFmtId="176" fontId="4" fillId="7" borderId="0" applyBorder="0"/>
    <xf numFmtId="176" fontId="4" fillId="7" borderId="14"/>
    <xf numFmtId="176" fontId="4" fillId="7" borderId="8"/>
    <xf numFmtId="176" fontId="4" fillId="0" borderId="8"/>
    <xf numFmtId="0" fontId="5" fillId="0" borderId="8" applyNumberFormat="0">
      <alignment horizontal="right"/>
    </xf>
    <xf numFmtId="0" fontId="5" fillId="7" borderId="8" applyNumberFormat="0">
      <alignment horizontal="right"/>
    </xf>
    <xf numFmtId="174" fontId="4" fillId="0" borderId="9"/>
    <xf numFmtId="174" fontId="4" fillId="0" borderId="10"/>
    <xf numFmtId="174" fontId="4" fillId="0" borderId="16"/>
    <xf numFmtId="175" fontId="4" fillId="0" borderId="9"/>
    <xf numFmtId="175" fontId="4" fillId="0" borderId="10"/>
    <xf numFmtId="175" fontId="4" fillId="0" borderId="16"/>
    <xf numFmtId="176" fontId="4" fillId="0" borderId="9"/>
    <xf numFmtId="176" fontId="4" fillId="0" borderId="10"/>
    <xf numFmtId="176" fontId="4" fillId="0" borderId="16"/>
    <xf numFmtId="0" fontId="4" fillId="0" borderId="0" applyNumberFormat="0" applyBorder="0"/>
    <xf numFmtId="0" fontId="24" fillId="7" borderId="15" applyNumberFormat="0"/>
    <xf numFmtId="0" fontId="5" fillId="0" borderId="9" applyNumberFormat="0">
      <alignment horizontal="right"/>
    </xf>
    <xf numFmtId="0" fontId="5" fillId="0" borderId="10" applyNumberFormat="0">
      <alignment horizontal="right"/>
    </xf>
    <xf numFmtId="0" fontId="5" fillId="0" borderId="16" applyNumberFormat="0">
      <alignment horizontal="right"/>
    </xf>
    <xf numFmtId="176" fontId="4" fillId="0" borderId="14"/>
    <xf numFmtId="176" fontId="4" fillId="0" borderId="0" applyBorder="0"/>
    <xf numFmtId="176" fontId="4" fillId="7" borderId="0" applyBorder="0"/>
    <xf numFmtId="176" fontId="4" fillId="7" borderId="14"/>
    <xf numFmtId="176" fontId="4" fillId="7" borderId="8"/>
    <xf numFmtId="176" fontId="4" fillId="0" borderId="8"/>
    <xf numFmtId="0" fontId="5" fillId="0" borderId="8" applyNumberFormat="0">
      <alignment horizontal="right"/>
    </xf>
    <xf numFmtId="0" fontId="5" fillId="7" borderId="8" applyNumberFormat="0">
      <alignment horizontal="right"/>
    </xf>
    <xf numFmtId="176" fontId="4" fillId="0" borderId="9"/>
    <xf numFmtId="176" fontId="4" fillId="0" borderId="10"/>
    <xf numFmtId="176" fontId="4" fillId="0" borderId="16"/>
    <xf numFmtId="0" fontId="4" fillId="0" borderId="0" applyNumberFormat="0" applyBorder="0"/>
    <xf numFmtId="0" fontId="24" fillId="7" borderId="9" applyNumberFormat="0">
      <alignment horizontal="right"/>
    </xf>
    <xf numFmtId="0" fontId="24" fillId="7" borderId="10" applyNumberFormat="0">
      <alignment horizontal="right"/>
    </xf>
    <xf numFmtId="0" fontId="24" fillId="7" borderId="16" applyNumberFormat="0">
      <alignment horizontal="right"/>
    </xf>
    <xf numFmtId="0" fontId="24" fillId="7" borderId="15" applyNumberFormat="0"/>
    <xf numFmtId="176" fontId="4" fillId="0" borderId="14"/>
    <xf numFmtId="176" fontId="4" fillId="0" borderId="0" applyBorder="0"/>
    <xf numFmtId="176" fontId="4" fillId="7" borderId="0" applyBorder="0"/>
    <xf numFmtId="176" fontId="4" fillId="7" borderId="14"/>
    <xf numFmtId="176" fontId="4" fillId="7" borderId="8"/>
    <xf numFmtId="176" fontId="4" fillId="0" borderId="8"/>
    <xf numFmtId="0" fontId="5" fillId="0" borderId="8" applyNumberFormat="0">
      <alignment horizontal="right"/>
    </xf>
    <xf numFmtId="0" fontId="5" fillId="7" borderId="8" applyNumberFormat="0">
      <alignment horizontal="right"/>
    </xf>
    <xf numFmtId="0" fontId="4" fillId="0" borderId="17" applyNumberFormat="0"/>
    <xf numFmtId="174" fontId="4" fillId="0" borderId="0" applyBorder="0"/>
    <xf numFmtId="174" fontId="4" fillId="0" borderId="14"/>
    <xf numFmtId="174" fontId="4" fillId="7" borderId="8"/>
    <xf numFmtId="174" fontId="4" fillId="7" borderId="0" applyBorder="0"/>
    <xf numFmtId="174" fontId="4" fillId="7" borderId="14"/>
    <xf numFmtId="175" fontId="4" fillId="0" borderId="14"/>
    <xf numFmtId="175" fontId="4" fillId="0" borderId="0" applyBorder="0"/>
    <xf numFmtId="175" fontId="4" fillId="7" borderId="0" applyBorder="0"/>
    <xf numFmtId="175" fontId="4" fillId="7" borderId="14"/>
    <xf numFmtId="175" fontId="4" fillId="7" borderId="8"/>
    <xf numFmtId="0" fontId="4" fillId="6" borderId="8" applyNumberFormat="0">
      <alignment horizontal="left"/>
    </xf>
    <xf numFmtId="0" fontId="4" fillId="7" borderId="8" applyNumberFormat="0">
      <alignment horizontal="left"/>
    </xf>
    <xf numFmtId="0" fontId="4" fillId="6" borderId="8" applyNumberFormat="0">
      <alignment horizontal="right"/>
    </xf>
    <xf numFmtId="0" fontId="4" fillId="7" borderId="8" applyNumberFormat="0">
      <alignment horizontal="right"/>
    </xf>
    <xf numFmtId="0" fontId="4" fillId="6" borderId="8" applyNumberFormat="0">
      <alignment horizontal="center"/>
    </xf>
    <xf numFmtId="0" fontId="4" fillId="7" borderId="8" applyNumberFormat="0">
      <alignment horizontal="center"/>
    </xf>
    <xf numFmtId="0" fontId="4" fillId="8" borderId="0" applyNumberFormat="0" applyBorder="0"/>
    <xf numFmtId="0" fontId="4" fillId="0" borderId="17" applyNumberFormat="0"/>
    <xf numFmtId="0" fontId="4" fillId="0" borderId="8" applyNumberFormat="0"/>
    <xf numFmtId="174" fontId="4" fillId="0" borderId="9"/>
    <xf numFmtId="174" fontId="4" fillId="0" borderId="10"/>
    <xf numFmtId="174" fontId="4" fillId="0" borderId="16"/>
    <xf numFmtId="175" fontId="4" fillId="0" borderId="9"/>
    <xf numFmtId="175" fontId="4" fillId="0" borderId="10"/>
    <xf numFmtId="175" fontId="4" fillId="0" borderId="16"/>
    <xf numFmtId="0" fontId="4" fillId="0" borderId="0" applyNumberFormat="0" applyBorder="0"/>
    <xf numFmtId="0" fontId="4" fillId="0" borderId="6" applyNumberFormat="0">
      <alignment horizontal="center"/>
    </xf>
    <xf numFmtId="0" fontId="24" fillId="7" borderId="15" applyNumberFormat="0"/>
    <xf numFmtId="0" fontId="5" fillId="0" borderId="9" applyNumberFormat="0">
      <alignment horizontal="right"/>
    </xf>
    <xf numFmtId="0" fontId="4" fillId="0" borderId="11" applyNumberFormat="0"/>
    <xf numFmtId="0" fontId="4" fillId="0" borderId="13" applyNumberFormat="0"/>
    <xf numFmtId="0" fontId="4" fillId="0" borderId="8" applyNumberFormat="0"/>
    <xf numFmtId="0" fontId="4" fillId="0" borderId="14" applyNumberFormat="0"/>
    <xf numFmtId="0" fontId="4" fillId="0" borderId="12" applyNumberFormat="0"/>
    <xf numFmtId="0" fontId="4" fillId="0" borderId="18" applyNumberFormat="0"/>
    <xf numFmtId="175" fontId="4" fillId="0" borderId="14"/>
    <xf numFmtId="175" fontId="4" fillId="0" borderId="0" applyBorder="0"/>
    <xf numFmtId="175" fontId="4" fillId="7" borderId="0" applyBorder="0"/>
    <xf numFmtId="175" fontId="4" fillId="7" borderId="14"/>
    <xf numFmtId="176" fontId="4" fillId="0" borderId="14"/>
    <xf numFmtId="176" fontId="4" fillId="0" borderId="0" applyBorder="0"/>
    <xf numFmtId="176" fontId="4" fillId="7" borderId="0" applyBorder="0"/>
    <xf numFmtId="176" fontId="4" fillId="7" borderId="14"/>
    <xf numFmtId="0" fontId="5" fillId="0" borderId="8" applyNumberFormat="0">
      <alignment horizontal="right"/>
    </xf>
    <xf numFmtId="0" fontId="5" fillId="7" borderId="8" applyNumberFormat="0">
      <alignment horizontal="right"/>
    </xf>
    <xf numFmtId="0" fontId="4" fillId="0" borderId="17" applyNumberFormat="0"/>
    <xf numFmtId="0" fontId="4" fillId="8" borderId="0" applyNumberFormat="0" applyBorder="0"/>
    <xf numFmtId="0" fontId="4" fillId="0" borderId="0" applyNumberFormat="0" applyBorder="0"/>
    <xf numFmtId="0" fontId="24" fillId="7" borderId="15" applyNumberFormat="0"/>
    <xf numFmtId="0" fontId="5" fillId="0" borderId="9" applyNumberFormat="0">
      <alignment horizontal="right"/>
    </xf>
    <xf numFmtId="0" fontId="5" fillId="0" borderId="10" applyNumberFormat="0">
      <alignment horizontal="right"/>
    </xf>
    <xf numFmtId="0" fontId="5" fillId="0" borderId="16" applyNumberFormat="0">
      <alignment horizontal="right"/>
    </xf>
    <xf numFmtId="176" fontId="4" fillId="0" borderId="14"/>
    <xf numFmtId="176" fontId="4" fillId="0" borderId="0" applyBorder="0"/>
    <xf numFmtId="176" fontId="4" fillId="7" borderId="0" applyBorder="0"/>
    <xf numFmtId="176" fontId="4" fillId="7" borderId="14"/>
    <xf numFmtId="176" fontId="4" fillId="7" borderId="8"/>
    <xf numFmtId="176" fontId="4" fillId="0" borderId="8"/>
    <xf numFmtId="0" fontId="5" fillId="0" borderId="8" applyNumberFormat="0">
      <alignment horizontal="right"/>
    </xf>
    <xf numFmtId="0" fontId="5" fillId="7" borderId="8" applyNumberFormat="0">
      <alignment horizontal="right"/>
    </xf>
    <xf numFmtId="176" fontId="4" fillId="0" borderId="9"/>
    <xf numFmtId="176" fontId="4" fillId="0" borderId="10"/>
    <xf numFmtId="176" fontId="4" fillId="0" borderId="16"/>
    <xf numFmtId="177" fontId="5" fillId="0" borderId="8">
      <alignment horizontal="right"/>
    </xf>
    <xf numFmtId="177" fontId="5" fillId="7" borderId="8">
      <alignment horizontal="right"/>
    </xf>
    <xf numFmtId="175" fontId="4" fillId="0" borderId="8"/>
    <xf numFmtId="175" fontId="4" fillId="7" borderId="8"/>
    <xf numFmtId="176" fontId="4" fillId="0" borderId="14"/>
    <xf numFmtId="176" fontId="4" fillId="7" borderId="14"/>
    <xf numFmtId="178" fontId="4" fillId="0" borderId="8"/>
    <xf numFmtId="174" fontId="4" fillId="7" borderId="8"/>
    <xf numFmtId="178" fontId="4" fillId="0" borderId="14"/>
    <xf numFmtId="178" fontId="4" fillId="7" borderId="14"/>
    <xf numFmtId="0" fontId="4" fillId="0" borderId="17" applyNumberFormat="0"/>
    <xf numFmtId="176" fontId="4" fillId="0" borderId="8"/>
    <xf numFmtId="176" fontId="4" fillId="7" borderId="8"/>
    <xf numFmtId="0" fontId="4" fillId="0" borderId="0" applyNumberFormat="0" applyBorder="0"/>
    <xf numFmtId="0" fontId="24" fillId="7" borderId="9" applyNumberFormat="0">
      <alignment horizontal="right"/>
    </xf>
    <xf numFmtId="0" fontId="24" fillId="7" borderId="10" applyNumberFormat="0">
      <alignment horizontal="right"/>
    </xf>
    <xf numFmtId="0" fontId="5" fillId="0" borderId="8" applyNumberFormat="0">
      <alignment horizontal="right"/>
    </xf>
    <xf numFmtId="0" fontId="5" fillId="7" borderId="8" applyNumberFormat="0">
      <alignment horizontal="right"/>
    </xf>
    <xf numFmtId="175" fontId="4" fillId="0" borderId="8"/>
    <xf numFmtId="175" fontId="4" fillId="7" borderId="8"/>
    <xf numFmtId="176" fontId="4" fillId="0" borderId="14"/>
    <xf numFmtId="176" fontId="4" fillId="7" borderId="14"/>
    <xf numFmtId="178" fontId="4" fillId="0" borderId="8"/>
    <xf numFmtId="174" fontId="4" fillId="7" borderId="8"/>
    <xf numFmtId="178" fontId="4" fillId="0" borderId="14"/>
    <xf numFmtId="178" fontId="4" fillId="7" borderId="14"/>
    <xf numFmtId="0" fontId="4" fillId="0" borderId="17" applyNumberFormat="0"/>
    <xf numFmtId="176" fontId="4" fillId="0" borderId="8"/>
    <xf numFmtId="176" fontId="4" fillId="7" borderId="8"/>
    <xf numFmtId="176" fontId="25" fillId="8" borderId="8"/>
    <xf numFmtId="176" fontId="25" fillId="8" borderId="14"/>
    <xf numFmtId="175" fontId="25" fillId="8" borderId="8"/>
    <xf numFmtId="174" fontId="25" fillId="8" borderId="8"/>
    <xf numFmtId="174" fontId="25" fillId="8" borderId="14"/>
    <xf numFmtId="0" fontId="25" fillId="8" borderId="8" applyNumberFormat="0">
      <alignment horizontal="right"/>
    </xf>
    <xf numFmtId="0" fontId="4" fillId="0" borderId="0" applyNumberFormat="0" applyBorder="0"/>
    <xf numFmtId="0" fontId="4" fillId="0" borderId="6" applyNumberFormat="0">
      <alignment horizontal="center"/>
    </xf>
    <xf numFmtId="0" fontId="24" fillId="7" borderId="15" applyNumberFormat="0"/>
    <xf numFmtId="0" fontId="5" fillId="0" borderId="9" applyNumberFormat="0">
      <alignment horizontal="right"/>
    </xf>
    <xf numFmtId="0" fontId="5" fillId="0" borderId="10" applyNumberFormat="0">
      <alignment horizontal="right"/>
    </xf>
    <xf numFmtId="0" fontId="5" fillId="0" borderId="16" applyNumberFormat="0">
      <alignment horizontal="right"/>
    </xf>
    <xf numFmtId="174" fontId="4" fillId="0" borderId="0" applyBorder="0"/>
    <xf numFmtId="174" fontId="4" fillId="0" borderId="14"/>
    <xf numFmtId="174" fontId="4" fillId="7" borderId="0" applyBorder="0"/>
    <xf numFmtId="174" fontId="4" fillId="7" borderId="14"/>
    <xf numFmtId="175" fontId="4" fillId="0" borderId="14"/>
    <xf numFmtId="0" fontId="4" fillId="6" borderId="8" applyNumberFormat="0">
      <alignment horizontal="left"/>
    </xf>
    <xf numFmtId="0" fontId="4" fillId="7" borderId="8" applyNumberFormat="0">
      <alignment horizontal="left"/>
    </xf>
    <xf numFmtId="0" fontId="4" fillId="6" borderId="8" applyNumberFormat="0">
      <alignment horizontal="right"/>
    </xf>
    <xf numFmtId="0" fontId="4" fillId="7" borderId="8" applyNumberFormat="0">
      <alignment horizontal="right"/>
    </xf>
    <xf numFmtId="0" fontId="4" fillId="6" borderId="8" applyNumberFormat="0">
      <alignment horizontal="center"/>
    </xf>
    <xf numFmtId="0" fontId="4" fillId="7" borderId="8" applyNumberFormat="0">
      <alignment horizontal="center"/>
    </xf>
    <xf numFmtId="0" fontId="4" fillId="0" borderId="17" applyNumberFormat="0"/>
    <xf numFmtId="0" fontId="4" fillId="0" borderId="8" applyNumberFormat="0"/>
    <xf numFmtId="0" fontId="4" fillId="0" borderId="9" applyNumberFormat="0"/>
    <xf numFmtId="0" fontId="4" fillId="0" borderId="10" applyNumberFormat="0"/>
    <xf numFmtId="179" fontId="4" fillId="7" borderId="8">
      <alignment horizontal="left"/>
    </xf>
    <xf numFmtId="179" fontId="4" fillId="6" borderId="8">
      <alignment horizontal="left"/>
    </xf>
    <xf numFmtId="176" fontId="4" fillId="6" borderId="16"/>
    <xf numFmtId="0" fontId="24" fillId="9" borderId="15" applyNumberFormat="0"/>
    <xf numFmtId="0" fontId="5" fillId="6" borderId="9" applyNumberFormat="0">
      <alignment horizontal="right"/>
    </xf>
    <xf numFmtId="0" fontId="5" fillId="6" borderId="10" applyNumberFormat="0">
      <alignment horizontal="right"/>
    </xf>
    <xf numFmtId="0" fontId="5" fillId="6" borderId="16" applyNumberFormat="0">
      <alignment horizontal="right"/>
    </xf>
    <xf numFmtId="0" fontId="5" fillId="7" borderId="8" applyNumberFormat="0">
      <alignment horizontal="right"/>
    </xf>
    <xf numFmtId="0" fontId="5" fillId="6" borderId="8" applyNumberFormat="0">
      <alignment horizontal="right"/>
    </xf>
    <xf numFmtId="175" fontId="4" fillId="7" borderId="0"/>
    <xf numFmtId="175" fontId="4" fillId="7" borderId="14"/>
    <xf numFmtId="175" fontId="4" fillId="7" borderId="8"/>
    <xf numFmtId="175" fontId="4" fillId="6" borderId="0"/>
    <xf numFmtId="175" fontId="4" fillId="6" borderId="14"/>
    <xf numFmtId="175" fontId="4" fillId="6" borderId="8"/>
    <xf numFmtId="175" fontId="4" fillId="6" borderId="9"/>
    <xf numFmtId="175" fontId="4" fillId="6" borderId="10"/>
    <xf numFmtId="175" fontId="4" fillId="6" borderId="16"/>
    <xf numFmtId="177" fontId="5" fillId="0" borderId="8">
      <alignment horizontal="right"/>
    </xf>
    <xf numFmtId="174" fontId="4" fillId="7" borderId="0"/>
    <xf numFmtId="174" fontId="4" fillId="7" borderId="14"/>
    <xf numFmtId="174" fontId="4" fillId="7" borderId="8"/>
    <xf numFmtId="174" fontId="4" fillId="6" borderId="0"/>
    <xf numFmtId="174" fontId="4" fillId="6" borderId="14"/>
    <xf numFmtId="174" fontId="4" fillId="6" borderId="8"/>
    <xf numFmtId="174" fontId="4" fillId="6" borderId="9"/>
    <xf numFmtId="174" fontId="4" fillId="6" borderId="10"/>
    <xf numFmtId="174" fontId="4" fillId="6" borderId="16"/>
    <xf numFmtId="0" fontId="4" fillId="0" borderId="17" applyNumberFormat="0"/>
    <xf numFmtId="0" fontId="4" fillId="0" borderId="0" applyNumberFormat="0"/>
    <xf numFmtId="0" fontId="4" fillId="0" borderId="11" applyNumberFormat="0"/>
    <xf numFmtId="0" fontId="4" fillId="0" borderId="13" applyNumberFormat="0"/>
    <xf numFmtId="0" fontId="4" fillId="0" borderId="8" applyNumberFormat="0"/>
    <xf numFmtId="0" fontId="4" fillId="0" borderId="14" applyNumberFormat="0"/>
    <xf numFmtId="0" fontId="4" fillId="0" borderId="12" applyNumberFormat="0"/>
    <xf numFmtId="0" fontId="4" fillId="0" borderId="18" applyNumberFormat="0"/>
    <xf numFmtId="0" fontId="5" fillId="0" borderId="8" applyNumberFormat="0">
      <alignment horizontal="right"/>
    </xf>
    <xf numFmtId="0" fontId="5" fillId="7" borderId="8" applyNumberFormat="0">
      <alignment horizontal="right"/>
    </xf>
    <xf numFmtId="175" fontId="4" fillId="0" borderId="8"/>
    <xf numFmtId="175" fontId="4" fillId="7" borderId="8"/>
    <xf numFmtId="176" fontId="4" fillId="0" borderId="14"/>
    <xf numFmtId="176" fontId="4" fillId="7" borderId="14"/>
    <xf numFmtId="178" fontId="4" fillId="0" borderId="8"/>
    <xf numFmtId="174" fontId="4" fillId="7" borderId="8"/>
    <xf numFmtId="178" fontId="4" fillId="0" borderId="14"/>
    <xf numFmtId="178" fontId="4" fillId="7" borderId="14"/>
    <xf numFmtId="0" fontId="4" fillId="0" borderId="17" applyNumberFormat="0"/>
    <xf numFmtId="176" fontId="4" fillId="0" borderId="8"/>
    <xf numFmtId="0" fontId="24" fillId="9" borderId="9" applyNumberFormat="0">
      <alignment horizontal="right"/>
    </xf>
    <xf numFmtId="176" fontId="25" fillId="8" borderId="8"/>
    <xf numFmtId="0" fontId="24" fillId="9" borderId="10" applyNumberFormat="0">
      <alignment horizontal="right"/>
    </xf>
    <xf numFmtId="175" fontId="25" fillId="8" borderId="8"/>
    <xf numFmtId="0" fontId="24" fillId="9" borderId="16" applyNumberFormat="0">
      <alignment horizontal="right"/>
    </xf>
    <xf numFmtId="174" fontId="25" fillId="8" borderId="14"/>
    <xf numFmtId="0" fontId="4" fillId="0" borderId="17" applyNumberFormat="0"/>
    <xf numFmtId="0" fontId="4" fillId="6" borderId="8" applyNumberFormat="0">
      <alignment horizontal="left"/>
    </xf>
    <xf numFmtId="0" fontId="4" fillId="7" borderId="8" applyNumberFormat="0">
      <alignment horizontal="left"/>
    </xf>
    <xf numFmtId="0" fontId="4" fillId="6" borderId="8" applyNumberFormat="0">
      <alignment horizontal="right"/>
    </xf>
    <xf numFmtId="0" fontId="4" fillId="7" borderId="8" applyNumberFormat="0">
      <alignment horizontal="right"/>
    </xf>
    <xf numFmtId="0" fontId="4" fillId="6" borderId="8" applyNumberFormat="0">
      <alignment horizontal="center"/>
    </xf>
    <xf numFmtId="0" fontId="4" fillId="7" borderId="8" applyNumberFormat="0">
      <alignment horizontal="center"/>
    </xf>
    <xf numFmtId="0" fontId="4" fillId="0" borderId="17" applyNumberFormat="0"/>
    <xf numFmtId="0" fontId="4" fillId="0" borderId="8" applyNumberFormat="0"/>
    <xf numFmtId="0" fontId="4" fillId="0" borderId="9" applyNumberFormat="0"/>
    <xf numFmtId="0" fontId="4" fillId="0" borderId="10" applyNumberFormat="0"/>
    <xf numFmtId="179" fontId="4" fillId="7" borderId="8">
      <alignment horizontal="left"/>
    </xf>
    <xf numFmtId="179" fontId="4" fillId="6" borderId="8">
      <alignment horizontal="left"/>
    </xf>
    <xf numFmtId="0" fontId="4" fillId="10" borderId="8" applyNumberFormat="0" applyFont="0" applyProtection="0">
      <alignment horizontal="right"/>
    </xf>
    <xf numFmtId="0" fontId="4" fillId="6" borderId="8" applyNumberFormat="0" applyFont="0" applyProtection="0">
      <alignment horizontal="center"/>
    </xf>
    <xf numFmtId="0" fontId="4" fillId="10" borderId="8" applyNumberFormat="0" applyFont="0" applyProtection="0">
      <alignment horizontal="center"/>
    </xf>
    <xf numFmtId="0" fontId="4" fillId="0" borderId="17" applyNumberFormat="0" applyFont="0" applyFill="0" applyAlignment="0" applyProtection="0"/>
    <xf numFmtId="0" fontId="4" fillId="0" borderId="8" applyNumberFormat="0" applyFont="0" applyFill="0" applyAlignment="0" applyProtection="0"/>
    <xf numFmtId="0" fontId="4" fillId="0" borderId="9" applyNumberFormat="0" applyFont="0" applyFill="0" applyAlignment="0" applyProtection="0"/>
    <xf numFmtId="0" fontId="4" fillId="0" borderId="15" applyNumberFormat="0">
      <alignment horizontal="center"/>
    </xf>
    <xf numFmtId="179" fontId="4" fillId="10" borderId="8" applyFont="0" applyProtection="0">
      <alignment horizontal="left"/>
    </xf>
    <xf numFmtId="179" fontId="4" fillId="6" borderId="8" applyFont="0" applyProtection="0">
      <alignment horizontal="left"/>
    </xf>
    <xf numFmtId="0" fontId="25" fillId="8" borderId="8" applyNumberFormat="0">
      <alignment horizontal="right"/>
    </xf>
    <xf numFmtId="176" fontId="25" fillId="8" borderId="8">
      <alignment horizontal="right"/>
    </xf>
    <xf numFmtId="176" fontId="25" fillId="8" borderId="14">
      <alignment horizontal="right"/>
    </xf>
    <xf numFmtId="175" fontId="25" fillId="8" borderId="8">
      <alignment horizontal="right"/>
    </xf>
    <xf numFmtId="174" fontId="25" fillId="8" borderId="8">
      <alignment horizontal="right"/>
    </xf>
    <xf numFmtId="176" fontId="4" fillId="7" borderId="14" applyAlignment="0" applyProtection="0"/>
    <xf numFmtId="174" fontId="25" fillId="8" borderId="14">
      <alignment horizontal="right"/>
    </xf>
    <xf numFmtId="176" fontId="4" fillId="6" borderId="0" applyAlignment="0" applyProtection="0"/>
    <xf numFmtId="176" fontId="4" fillId="6" borderId="14" applyAlignment="0" applyProtection="0"/>
    <xf numFmtId="0" fontId="4" fillId="7" borderId="8" applyNumberFormat="0">
      <alignment horizontal="center"/>
    </xf>
    <xf numFmtId="0" fontId="4" fillId="0" borderId="17" applyNumberFormat="0"/>
    <xf numFmtId="176" fontId="4" fillId="6" borderId="10" applyAlignment="0" applyProtection="0"/>
    <xf numFmtId="0" fontId="4" fillId="0" borderId="11" applyNumberFormat="0"/>
    <xf numFmtId="179" fontId="4" fillId="7" borderId="8">
      <alignment horizontal="left"/>
    </xf>
    <xf numFmtId="0" fontId="4" fillId="0" borderId="8" applyNumberFormat="0"/>
    <xf numFmtId="0" fontId="4" fillId="7" borderId="8" applyNumberFormat="0">
      <alignment horizontal="right"/>
    </xf>
    <xf numFmtId="0" fontId="4" fillId="0" borderId="12" applyNumberFormat="0"/>
    <xf numFmtId="0" fontId="4" fillId="0" borderId="18" applyNumberFormat="0"/>
    <xf numFmtId="0" fontId="5" fillId="6" borderId="10" applyNumberFormat="0" applyProtection="0">
      <alignment horizontal="right"/>
    </xf>
    <xf numFmtId="0" fontId="4" fillId="6" borderId="8" applyNumberFormat="0">
      <alignment horizontal="center"/>
    </xf>
    <xf numFmtId="0" fontId="5" fillId="6" borderId="16" applyNumberFormat="0" applyProtection="0">
      <alignment horizontal="right"/>
    </xf>
    <xf numFmtId="0" fontId="4" fillId="6" borderId="8" applyNumberFormat="0">
      <alignment horizontal="left"/>
    </xf>
    <xf numFmtId="0" fontId="5" fillId="7" borderId="8" applyNumberFormat="0" applyProtection="0">
      <alignment horizontal="right"/>
    </xf>
    <xf numFmtId="179" fontId="4" fillId="6" borderId="8">
      <alignment horizontal="left"/>
    </xf>
    <xf numFmtId="0" fontId="4" fillId="0" borderId="14" applyNumberFormat="0" applyFont="0" applyFill="0" applyAlignment="0" applyProtection="0"/>
    <xf numFmtId="0" fontId="4" fillId="6" borderId="8" applyNumberFormat="0">
      <alignment horizontal="right"/>
    </xf>
    <xf numFmtId="0" fontId="4" fillId="0" borderId="18" applyNumberFormat="0" applyFont="0" applyFill="0" applyAlignment="0" applyProtection="0"/>
    <xf numFmtId="0" fontId="5" fillId="6" borderId="8" applyNumberFormat="0" applyProtection="0">
      <alignment horizontal="right"/>
    </xf>
    <xf numFmtId="175" fontId="4" fillId="7" borderId="0" applyAlignment="0" applyProtection="0"/>
    <xf numFmtId="175" fontId="4" fillId="7" borderId="14" applyAlignment="0" applyProtection="0"/>
    <xf numFmtId="175" fontId="4" fillId="7" borderId="8" applyAlignment="0" applyProtection="0"/>
    <xf numFmtId="175" fontId="4" fillId="6" borderId="0" applyAlignment="0" applyProtection="0"/>
    <xf numFmtId="175" fontId="4" fillId="6" borderId="14" applyAlignment="0" applyProtection="0"/>
    <xf numFmtId="175" fontId="4" fillId="6" borderId="8" applyAlignment="0" applyProtection="0"/>
    <xf numFmtId="175" fontId="4" fillId="6" borderId="9" applyAlignment="0" applyProtection="0"/>
    <xf numFmtId="175" fontId="4" fillId="6" borderId="10" applyAlignment="0" applyProtection="0"/>
    <xf numFmtId="175" fontId="4" fillId="6" borderId="16" applyAlignment="0" applyProtection="0"/>
    <xf numFmtId="174" fontId="4" fillId="7" borderId="0" applyAlignment="0" applyProtection="0"/>
    <xf numFmtId="174" fontId="4" fillId="7" borderId="14" applyAlignment="0" applyProtection="0"/>
    <xf numFmtId="174" fontId="4" fillId="7" borderId="8" applyAlignment="0" applyProtection="0"/>
    <xf numFmtId="174" fontId="4" fillId="6" borderId="0" applyAlignment="0" applyProtection="0"/>
    <xf numFmtId="174" fontId="4" fillId="6" borderId="14" applyAlignment="0" applyProtection="0"/>
    <xf numFmtId="174" fontId="4" fillId="6" borderId="8" applyAlignment="0" applyProtection="0"/>
    <xf numFmtId="174" fontId="4" fillId="6" borderId="9" applyAlignment="0" applyProtection="0"/>
    <xf numFmtId="174" fontId="4" fillId="6" borderId="10" applyAlignment="0" applyProtection="0"/>
    <xf numFmtId="174" fontId="4" fillId="6" borderId="16" applyAlignment="0" applyProtection="0"/>
    <xf numFmtId="0" fontId="24" fillId="9" borderId="9" applyNumberFormat="0" applyProtection="0">
      <alignment horizontal="right"/>
    </xf>
    <xf numFmtId="0" fontId="24" fillId="9" borderId="10" applyNumberFormat="0" applyProtection="0">
      <alignment horizontal="right"/>
    </xf>
    <xf numFmtId="0" fontId="24" fillId="9" borderId="16" applyNumberFormat="0" applyProtection="0">
      <alignment horizontal="right"/>
    </xf>
    <xf numFmtId="0" fontId="4" fillId="0" borderId="17" applyNumberFormat="0" applyFill="0" applyAlignment="0" applyProtection="0"/>
    <xf numFmtId="0" fontId="4" fillId="0" borderId="15" applyNumberFormat="0" applyFill="0" applyProtection="0">
      <alignment horizontal="center"/>
    </xf>
    <xf numFmtId="0" fontId="4" fillId="0" borderId="15" applyNumberFormat="0" applyFill="0" applyProtection="0">
      <alignment horizontal="center"/>
    </xf>
    <xf numFmtId="0" fontId="25" fillId="8" borderId="8" applyNumberFormat="0" applyProtection="0">
      <alignment horizontal="right"/>
    </xf>
    <xf numFmtId="176" fontId="25" fillId="8" borderId="8" applyProtection="0">
      <alignment horizontal="right"/>
    </xf>
    <xf numFmtId="176" fontId="25" fillId="8" borderId="14" applyProtection="0">
      <alignment horizontal="right"/>
    </xf>
    <xf numFmtId="0" fontId="25" fillId="8" borderId="8" applyNumberFormat="0" applyProtection="0">
      <alignment horizontal="right"/>
    </xf>
    <xf numFmtId="176" fontId="25" fillId="8" borderId="8" applyProtection="0">
      <alignment horizontal="right"/>
    </xf>
    <xf numFmtId="176" fontId="25" fillId="8" borderId="14" applyProtection="0">
      <alignment horizontal="right"/>
    </xf>
    <xf numFmtId="175" fontId="25" fillId="8" borderId="8" applyProtection="0">
      <alignment horizontal="right"/>
    </xf>
    <xf numFmtId="0" fontId="4" fillId="7" borderId="8" applyNumberFormat="0" applyProtection="0">
      <alignment horizontal="center"/>
    </xf>
    <xf numFmtId="174" fontId="25" fillId="8" borderId="8" applyProtection="0">
      <alignment horizontal="right"/>
    </xf>
    <xf numFmtId="0" fontId="4" fillId="7" borderId="8" applyNumberFormat="0" applyProtection="0">
      <alignment horizontal="left"/>
    </xf>
    <xf numFmtId="174" fontId="25" fillId="8" borderId="14" applyProtection="0">
      <alignment horizontal="right"/>
    </xf>
    <xf numFmtId="179" fontId="4" fillId="7" borderId="8" applyProtection="0">
      <alignment horizontal="left"/>
    </xf>
    <xf numFmtId="0" fontId="4" fillId="7" borderId="8" applyNumberFormat="0" applyProtection="0">
      <alignment horizontal="center"/>
    </xf>
    <xf numFmtId="0" fontId="4" fillId="7" borderId="8" applyNumberFormat="0" applyProtection="0">
      <alignment horizontal="left"/>
    </xf>
    <xf numFmtId="0" fontId="4" fillId="6" borderId="8" applyNumberFormat="0" applyProtection="0">
      <alignment horizontal="center"/>
    </xf>
    <xf numFmtId="179" fontId="4" fillId="7" borderId="8" applyProtection="0">
      <alignment horizontal="left"/>
    </xf>
    <xf numFmtId="0" fontId="4" fillId="6" borderId="8" applyNumberFormat="0" applyProtection="0">
      <alignment horizontal="left"/>
    </xf>
    <xf numFmtId="0" fontId="4" fillId="7" borderId="8" applyNumberFormat="0" applyProtection="0">
      <alignment horizontal="right"/>
    </xf>
    <xf numFmtId="179" fontId="4" fillId="6" borderId="8" applyProtection="0">
      <alignment horizontal="left"/>
    </xf>
    <xf numFmtId="0" fontId="4" fillId="6" borderId="8" applyNumberFormat="0" applyProtection="0">
      <alignment horizontal="center"/>
    </xf>
    <xf numFmtId="0" fontId="4" fillId="6" borderId="8" applyNumberFormat="0" applyProtection="0">
      <alignment horizontal="left"/>
    </xf>
    <xf numFmtId="179" fontId="4" fillId="6" borderId="8" applyProtection="0">
      <alignment horizontal="left"/>
    </xf>
    <xf numFmtId="0" fontId="4" fillId="6" borderId="8" applyNumberFormat="0" applyProtection="0">
      <alignment horizontal="right"/>
    </xf>
    <xf numFmtId="0" fontId="4" fillId="6" borderId="9" applyNumberFormat="0" applyAlignment="0" applyProtection="0"/>
    <xf numFmtId="0" fontId="4" fillId="6" borderId="8" applyNumberFormat="0" applyAlignment="0" applyProtection="0"/>
    <xf numFmtId="0" fontId="4" fillId="6" borderId="10" applyNumberFormat="0" applyAlignment="0" applyProtection="0"/>
    <xf numFmtId="0" fontId="4" fillId="6" borderId="11" applyNumberFormat="0" applyAlignment="0" applyProtection="0"/>
    <xf numFmtId="0" fontId="4" fillId="6" borderId="9" applyNumberFormat="0" applyAlignment="0" applyProtection="0"/>
    <xf numFmtId="0" fontId="4" fillId="6" borderId="10" applyNumberFormat="0" applyAlignment="0" applyProtection="0"/>
    <xf numFmtId="0" fontId="4" fillId="6" borderId="11" applyNumberFormat="0" applyAlignment="0" applyProtection="0"/>
    <xf numFmtId="0" fontId="4" fillId="6" borderId="12" applyNumberFormat="0" applyAlignment="0" applyProtection="0"/>
    <xf numFmtId="0" fontId="4" fillId="6" borderId="13" applyNumberFormat="0" applyAlignment="0" applyProtection="0"/>
    <xf numFmtId="0" fontId="4" fillId="6" borderId="14" applyNumberFormat="0" applyAlignment="0" applyProtection="0"/>
    <xf numFmtId="38" fontId="7" fillId="0" borderId="19"/>
    <xf numFmtId="0" fontId="4" fillId="0" borderId="20" applyNumberFormat="0" applyProtection="0">
      <alignment horizontal="left" vertical="center"/>
    </xf>
    <xf numFmtId="0" fontId="4" fillId="0" borderId="0" applyNumberFormat="0" applyFill="0" applyBorder="0" applyProtection="0">
      <alignment horizontal="left" vertical="top" wrapText="1" indent="1"/>
    </xf>
    <xf numFmtId="0" fontId="26" fillId="0" borderId="21" applyNumberFormat="0" applyProtection="0">
      <alignment horizontal="centerContinuous" vertical="center"/>
    </xf>
    <xf numFmtId="37" fontId="12" fillId="11" borderId="0" applyNumberFormat="0" applyBorder="0" applyAlignment="0" applyProtection="0"/>
    <xf numFmtId="37" fontId="12" fillId="0" borderId="0"/>
    <xf numFmtId="3" fontId="27" fillId="0" borderId="5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77">
    <xf numFmtId="0" fontId="0" fillId="0" borderId="0" xfId="0"/>
    <xf numFmtId="0" fontId="29" fillId="6" borderId="0" xfId="49" applyFont="1" applyFill="1" applyBorder="1" applyAlignment="1"/>
    <xf numFmtId="0" fontId="30" fillId="2" borderId="0" xfId="49" applyFont="1" applyFill="1"/>
    <xf numFmtId="0" fontId="30" fillId="2" borderId="0" xfId="49" applyFont="1" applyFill="1" applyBorder="1"/>
    <xf numFmtId="0" fontId="32" fillId="2" borderId="0" xfId="49" applyFont="1" applyFill="1" applyBorder="1" applyAlignment="1"/>
    <xf numFmtId="0" fontId="30" fillId="2" borderId="0" xfId="49" applyFont="1" applyFill="1" applyBorder="1" applyAlignment="1">
      <alignment horizontal="center"/>
    </xf>
    <xf numFmtId="0" fontId="28" fillId="6" borderId="0" xfId="49" applyFont="1" applyFill="1" applyBorder="1" applyAlignment="1"/>
    <xf numFmtId="0" fontId="35" fillId="2" borderId="0" xfId="49" applyFont="1" applyFill="1" applyAlignment="1"/>
    <xf numFmtId="0" fontId="34" fillId="6" borderId="0" xfId="49" applyFont="1" applyFill="1" applyAlignment="1"/>
    <xf numFmtId="0" fontId="31" fillId="2" borderId="0" xfId="0" applyFont="1" applyFill="1" applyAlignment="1">
      <alignment vertical="center" wrapText="1"/>
    </xf>
    <xf numFmtId="0" fontId="37" fillId="2" borderId="0" xfId="49" applyFont="1" applyFill="1" applyAlignment="1">
      <alignment horizontal="center"/>
    </xf>
    <xf numFmtId="0" fontId="41" fillId="6" borderId="0" xfId="73" applyFont="1" applyFill="1" applyBorder="1" applyAlignment="1">
      <alignment horizontal="center" vertical="center"/>
    </xf>
    <xf numFmtId="0" fontId="30" fillId="2" borderId="0" xfId="0" applyFont="1" applyFill="1"/>
    <xf numFmtId="0" fontId="40" fillId="2" borderId="0" xfId="0" applyFont="1" applyFill="1"/>
    <xf numFmtId="8" fontId="30" fillId="2" borderId="0" xfId="0" applyNumberFormat="1" applyFont="1" applyFill="1"/>
    <xf numFmtId="8" fontId="36" fillId="2" borderId="0" xfId="0" applyNumberFormat="1" applyFont="1" applyFill="1"/>
    <xf numFmtId="0" fontId="30" fillId="2" borderId="0" xfId="0" applyFont="1" applyFill="1" applyAlignment="1">
      <alignment horizontal="center"/>
    </xf>
    <xf numFmtId="180" fontId="30" fillId="2" borderId="0" xfId="0" applyNumberFormat="1" applyFont="1" applyFill="1"/>
    <xf numFmtId="6" fontId="30" fillId="2" borderId="0" xfId="0" applyNumberFormat="1" applyFont="1" applyFill="1"/>
    <xf numFmtId="0" fontId="30" fillId="2" borderId="1" xfId="0" applyFont="1" applyFill="1" applyBorder="1"/>
    <xf numFmtId="9" fontId="30" fillId="2" borderId="2" xfId="0" applyNumberFormat="1" applyFont="1" applyFill="1" applyBorder="1"/>
    <xf numFmtId="10" fontId="30" fillId="2" borderId="2" xfId="0" applyNumberFormat="1" applyFont="1" applyFill="1" applyBorder="1"/>
    <xf numFmtId="9" fontId="40" fillId="2" borderId="0" xfId="0" applyNumberFormat="1" applyFont="1" applyFill="1"/>
    <xf numFmtId="10" fontId="40" fillId="2" borderId="0" xfId="0" applyNumberFormat="1" applyFont="1" applyFill="1"/>
    <xf numFmtId="180" fontId="40" fillId="2" borderId="0" xfId="0" applyNumberFormat="1" applyFont="1" applyFill="1"/>
    <xf numFmtId="0" fontId="42" fillId="2" borderId="0" xfId="0" applyFont="1" applyFill="1"/>
    <xf numFmtId="10" fontId="36" fillId="2" borderId="0" xfId="0" applyNumberFormat="1" applyFont="1" applyFill="1" applyAlignment="1">
      <alignment horizontal="left"/>
    </xf>
    <xf numFmtId="0" fontId="30" fillId="2" borderId="22" xfId="0" applyFont="1" applyFill="1" applyBorder="1"/>
    <xf numFmtId="0" fontId="30" fillId="2" borderId="19" xfId="0" applyFont="1" applyFill="1" applyBorder="1"/>
    <xf numFmtId="0" fontId="30" fillId="2" borderId="19" xfId="0" applyFont="1" applyFill="1" applyBorder="1" applyAlignment="1">
      <alignment horizontal="left"/>
    </xf>
    <xf numFmtId="0" fontId="40" fillId="2" borderId="19" xfId="0" applyFont="1" applyFill="1" applyBorder="1" applyAlignment="1">
      <alignment horizontal="center"/>
    </xf>
    <xf numFmtId="0" fontId="30" fillId="2" borderId="23" xfId="0" applyFont="1" applyFill="1" applyBorder="1" applyAlignment="1">
      <alignment horizontal="center"/>
    </xf>
    <xf numFmtId="0" fontId="30" fillId="2" borderId="24" xfId="0" applyFont="1" applyFill="1" applyBorder="1"/>
    <xf numFmtId="0" fontId="30" fillId="2" borderId="0" xfId="0" applyFont="1" applyFill="1" applyBorder="1"/>
    <xf numFmtId="0" fontId="30" fillId="2" borderId="0" xfId="0" applyFont="1" applyFill="1" applyBorder="1" applyAlignment="1">
      <alignment horizontal="left"/>
    </xf>
    <xf numFmtId="6" fontId="30" fillId="2" borderId="0" xfId="0" applyNumberFormat="1" applyFont="1" applyFill="1" applyBorder="1"/>
    <xf numFmtId="0" fontId="30" fillId="2" borderId="25" xfId="0" applyFont="1" applyFill="1" applyBorder="1"/>
    <xf numFmtId="8" fontId="30" fillId="2" borderId="0" xfId="0" applyNumberFormat="1" applyFont="1" applyFill="1" applyBorder="1"/>
    <xf numFmtId="8" fontId="30" fillId="2" borderId="25" xfId="0" applyNumberFormat="1" applyFont="1" applyFill="1" applyBorder="1"/>
    <xf numFmtId="0" fontId="30" fillId="2" borderId="7" xfId="0" applyFont="1" applyFill="1" applyBorder="1"/>
    <xf numFmtId="8" fontId="30" fillId="2" borderId="7" xfId="0" applyNumberFormat="1" applyFont="1" applyFill="1" applyBorder="1"/>
    <xf numFmtId="8" fontId="30" fillId="2" borderId="26" xfId="0" applyNumberFormat="1" applyFont="1" applyFill="1" applyBorder="1"/>
    <xf numFmtId="8" fontId="40" fillId="2" borderId="0" xfId="0" applyNumberFormat="1" applyFont="1" applyFill="1" applyBorder="1" applyAlignment="1">
      <alignment horizontal="left"/>
    </xf>
    <xf numFmtId="6" fontId="30" fillId="2" borderId="25" xfId="0" applyNumberFormat="1" applyFont="1" applyFill="1" applyBorder="1"/>
    <xf numFmtId="10" fontId="30" fillId="2" borderId="0" xfId="0" applyNumberFormat="1" applyFont="1" applyFill="1" applyBorder="1" applyAlignment="1">
      <alignment horizontal="left"/>
    </xf>
    <xf numFmtId="9" fontId="30" fillId="2" borderId="0" xfId="0" applyNumberFormat="1" applyFont="1" applyFill="1" applyBorder="1"/>
    <xf numFmtId="10" fontId="30" fillId="2" borderId="0" xfId="0" applyNumberFormat="1" applyFont="1" applyFill="1" applyBorder="1" applyAlignment="1">
      <alignment horizontal="right"/>
    </xf>
    <xf numFmtId="10" fontId="30" fillId="2" borderId="0" xfId="0" applyNumberFormat="1" applyFont="1" applyFill="1" applyBorder="1"/>
    <xf numFmtId="9" fontId="30" fillId="2" borderId="25" xfId="0" applyNumberFormat="1" applyFont="1" applyFill="1" applyBorder="1"/>
    <xf numFmtId="0" fontId="40" fillId="2" borderId="0" xfId="0" applyFont="1" applyFill="1" applyBorder="1" applyAlignment="1">
      <alignment horizontal="center"/>
    </xf>
    <xf numFmtId="0" fontId="40" fillId="2" borderId="25" xfId="0" applyFont="1" applyFill="1" applyBorder="1" applyAlignment="1">
      <alignment horizontal="center"/>
    </xf>
    <xf numFmtId="0" fontId="30" fillId="2" borderId="27" xfId="0" applyFont="1" applyFill="1" applyBorder="1"/>
    <xf numFmtId="9" fontId="30" fillId="2" borderId="7" xfId="0" applyNumberFormat="1" applyFont="1" applyFill="1" applyBorder="1"/>
    <xf numFmtId="0" fontId="30" fillId="2" borderId="7" xfId="0" applyFont="1" applyFill="1" applyBorder="1" applyAlignment="1">
      <alignment horizontal="left"/>
    </xf>
    <xf numFmtId="0" fontId="30" fillId="2" borderId="7" xfId="0" applyFont="1" applyFill="1" applyBorder="1" applyAlignment="1">
      <alignment horizontal="right"/>
    </xf>
    <xf numFmtId="10" fontId="30" fillId="2" borderId="7" xfId="0" applyNumberFormat="1" applyFont="1" applyFill="1" applyBorder="1" applyAlignment="1">
      <alignment horizontal="right"/>
    </xf>
    <xf numFmtId="10" fontId="30" fillId="2" borderId="26" xfId="0" applyNumberFormat="1" applyFont="1" applyFill="1" applyBorder="1"/>
    <xf numFmtId="0" fontId="30" fillId="2" borderId="0" xfId="0" applyFont="1" applyFill="1" applyAlignment="1">
      <alignment horizontal="left"/>
    </xf>
    <xf numFmtId="9" fontId="30" fillId="2" borderId="0" xfId="0" applyNumberFormat="1" applyFont="1" applyFill="1"/>
    <xf numFmtId="10" fontId="30" fillId="2" borderId="0" xfId="0" applyNumberFormat="1" applyFont="1" applyFill="1"/>
    <xf numFmtId="0" fontId="40" fillId="2" borderId="0" xfId="0" applyFont="1" applyFill="1" applyAlignment="1">
      <alignment horizontal="center"/>
    </xf>
    <xf numFmtId="8" fontId="30" fillId="2" borderId="0" xfId="0" applyNumberFormat="1" applyFont="1" applyFill="1" applyAlignment="1">
      <alignment horizontal="center"/>
    </xf>
    <xf numFmtId="0" fontId="30" fillId="2" borderId="28" xfId="0" applyFont="1" applyFill="1" applyBorder="1" applyAlignment="1">
      <alignment horizontal="center" wrapText="1"/>
    </xf>
    <xf numFmtId="8" fontId="40" fillId="2" borderId="29" xfId="0" applyNumberFormat="1" applyFont="1" applyFill="1" applyBorder="1" applyAlignment="1">
      <alignment horizontal="center"/>
    </xf>
    <xf numFmtId="0" fontId="39" fillId="2" borderId="0" xfId="455" applyFont="1" applyFill="1" applyAlignment="1">
      <alignment horizontal="center"/>
    </xf>
    <xf numFmtId="0" fontId="40" fillId="2" borderId="0" xfId="49" applyFont="1" applyFill="1" applyAlignment="1">
      <alignment horizontal="center"/>
    </xf>
    <xf numFmtId="0" fontId="41" fillId="6" borderId="1" xfId="73" applyFont="1" applyFill="1" applyBorder="1" applyAlignment="1">
      <alignment horizontal="center" vertical="center"/>
    </xf>
    <xf numFmtId="0" fontId="41" fillId="6" borderId="30" xfId="73" applyFont="1" applyFill="1" applyBorder="1" applyAlignment="1">
      <alignment horizontal="center" vertical="center"/>
    </xf>
    <xf numFmtId="0" fontId="41" fillId="6" borderId="2" xfId="73" applyFont="1" applyFill="1" applyBorder="1" applyAlignment="1">
      <alignment horizontal="center" vertical="center"/>
    </xf>
    <xf numFmtId="0" fontId="33" fillId="6" borderId="0" xfId="0" applyFont="1" applyFill="1" applyAlignment="1">
      <alignment horizontal="center"/>
    </xf>
    <xf numFmtId="0" fontId="28" fillId="6" borderId="0" xfId="49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 wrapText="1"/>
    </xf>
    <xf numFmtId="0" fontId="35" fillId="2" borderId="0" xfId="49" applyFont="1" applyFill="1" applyAlignment="1">
      <alignment horizontal="center"/>
    </xf>
    <xf numFmtId="0" fontId="33" fillId="6" borderId="0" xfId="49" applyFont="1" applyFill="1" applyAlignment="1">
      <alignment horizontal="center"/>
    </xf>
    <xf numFmtId="0" fontId="37" fillId="2" borderId="0" xfId="49" applyFont="1" applyFill="1" applyAlignment="1">
      <alignment horizontal="center"/>
    </xf>
    <xf numFmtId="181" fontId="40" fillId="2" borderId="0" xfId="0" applyNumberFormat="1" applyFont="1" applyFill="1" applyAlignment="1">
      <alignment horizontal="left"/>
    </xf>
    <xf numFmtId="0" fontId="40" fillId="2" borderId="0" xfId="0" applyFont="1" applyFill="1" applyAlignment="1">
      <alignment horizontal="left" wrapText="1"/>
    </xf>
  </cellXfs>
  <cellStyles count="456">
    <cellStyle name="_Comma" xfId="1"/>
    <cellStyle name="_Currency" xfId="2"/>
    <cellStyle name="_Multiple" xfId="3"/>
    <cellStyle name="Actual Date" xfId="4"/>
    <cellStyle name="Comma 10" xfId="5"/>
    <cellStyle name="Comma 10 2" xfId="6"/>
    <cellStyle name="Comma 12" xfId="7"/>
    <cellStyle name="Comma 2" xfId="8"/>
    <cellStyle name="Comma 2 2" xfId="9"/>
    <cellStyle name="Comma 3" xfId="10"/>
    <cellStyle name="Comma 4" xfId="11"/>
    <cellStyle name="Curr?ncy [0]_Sheet1_1" xfId="12"/>
    <cellStyle name="Currency 2" xfId="13"/>
    <cellStyle name="Currency 2 2" xfId="14"/>
    <cellStyle name="Currency 2_200_Lafayett_2-11-09 v1 (2)" xfId="15"/>
    <cellStyle name="Currency 3" xfId="16"/>
    <cellStyle name="Currency 4" xfId="17"/>
    <cellStyle name="Currency 5" xfId="18"/>
    <cellStyle name="Currency 6" xfId="19"/>
    <cellStyle name="DATE" xfId="20"/>
    <cellStyle name="Euro" xfId="21"/>
    <cellStyle name="ExtStyle 0" xfId="22"/>
    <cellStyle name="ExtStyle 16" xfId="23"/>
    <cellStyle name="ExtStyle 17" xfId="24"/>
    <cellStyle name="ExtStyle 19" xfId="25"/>
    <cellStyle name="ExtStyle 20" xfId="26"/>
    <cellStyle name="ExtStyle 21" xfId="27"/>
    <cellStyle name="ExtStyle 22" xfId="28"/>
    <cellStyle name="ExtStyle 23" xfId="29"/>
    <cellStyle name="ExtStyle 29" xfId="30"/>
    <cellStyle name="ExtStyle 30" xfId="31"/>
    <cellStyle name="ExtStyle 31" xfId="32"/>
    <cellStyle name="Fixed" xfId="33"/>
    <cellStyle name="FORMULA" xfId="34"/>
    <cellStyle name="Grey" xfId="35"/>
    <cellStyle name="HEADER" xfId="36"/>
    <cellStyle name="Heading1" xfId="37"/>
    <cellStyle name="Heading2" xfId="38"/>
    <cellStyle name="HIDE" xfId="39"/>
    <cellStyle name="HIGHLIGHT" xfId="40"/>
    <cellStyle name="Hyperlink" xfId="455" builtinId="8"/>
    <cellStyle name="Hyperlink 2" xfId="41"/>
    <cellStyle name="Input [yellow]" xfId="42"/>
    <cellStyle name="LINK" xfId="43"/>
    <cellStyle name="MainData" xfId="44"/>
    <cellStyle name="MajorTotal" xfId="45"/>
    <cellStyle name="no dec" xfId="46"/>
    <cellStyle name="Nor@„l_IRRSENS" xfId="47"/>
    <cellStyle name="Normal" xfId="0" builtinId="0"/>
    <cellStyle name="Normal - Style1" xfId="48"/>
    <cellStyle name="Normal 10" xfId="49"/>
    <cellStyle name="Normal 10 2" xfId="50"/>
    <cellStyle name="Normal 11" xfId="51"/>
    <cellStyle name="Normal 12" xfId="52"/>
    <cellStyle name="Normal 13" xfId="53"/>
    <cellStyle name="Normal 14" xfId="54"/>
    <cellStyle name="Normal 2" xfId="55"/>
    <cellStyle name="Normal 2 2" xfId="56"/>
    <cellStyle name="Normal 2 3" xfId="57"/>
    <cellStyle name="Normal 2 4" xfId="58"/>
    <cellStyle name="Normal 2_Clark Comparison (2)" xfId="59"/>
    <cellStyle name="Normal 28" xfId="60"/>
    <cellStyle name="Normal 3" xfId="61"/>
    <cellStyle name="Normal 3 2" xfId="62"/>
    <cellStyle name="Normal 3_Single Family Renovation and Ongoing Rental Model (JL Edited) v.11.3 BG Comments" xfId="63"/>
    <cellStyle name="Normal 4" xfId="64"/>
    <cellStyle name="Normal 4 2" xfId="65"/>
    <cellStyle name="Normal 4 3" xfId="66"/>
    <cellStyle name="Normal 4 4" xfId="67"/>
    <cellStyle name="Normal 4 5" xfId="68"/>
    <cellStyle name="Normal 4 6" xfId="69"/>
    <cellStyle name="Normal 4 7" xfId="70"/>
    <cellStyle name="Normal 5" xfId="71"/>
    <cellStyle name="Normal 6" xfId="72"/>
    <cellStyle name="Normal 6 2" xfId="73"/>
    <cellStyle name="Normal 7" xfId="74"/>
    <cellStyle name="Normal 8" xfId="75"/>
    <cellStyle name="Normal 9" xfId="76"/>
    <cellStyle name="NormalOPrint_Module_E (2)" xfId="77"/>
    <cellStyle name="OVERWRITE" xfId="78"/>
    <cellStyle name="Percent [2]" xfId="79"/>
    <cellStyle name="Percent 2" xfId="80"/>
    <cellStyle name="Percent 2 2" xfId="81"/>
    <cellStyle name="Percent 2 2 2" xfId="82"/>
    <cellStyle name="Percent 3" xfId="83"/>
    <cellStyle name="Percent 3 2" xfId="84"/>
    <cellStyle name="Percent 4" xfId="85"/>
    <cellStyle name="Percent 4 2" xfId="86"/>
    <cellStyle name="Percent 4 3" xfId="87"/>
    <cellStyle name="Percent 4 4" xfId="88"/>
    <cellStyle name="Percent 4 5" xfId="89"/>
    <cellStyle name="Percent 4 6" xfId="90"/>
    <cellStyle name="Percent 4 7" xfId="91"/>
    <cellStyle name="Percent 4 8" xfId="92"/>
    <cellStyle name="Percent 5" xfId="93"/>
    <cellStyle name="Percent 5 2" xfId="94"/>
    <cellStyle name="Percent 6" xfId="95"/>
    <cellStyle name="Percent 7" xfId="454"/>
    <cellStyle name="Style 1256" xfId="96"/>
    <cellStyle name="Style 1261" xfId="97"/>
    <cellStyle name="Style 1263" xfId="98"/>
    <cellStyle name="Style 1265" xfId="99"/>
    <cellStyle name="Style 1267" xfId="100"/>
    <cellStyle name="Style 1269" xfId="101"/>
    <cellStyle name="Style 1271" xfId="102"/>
    <cellStyle name="Style 227" xfId="103"/>
    <cellStyle name="Style 228" xfId="104"/>
    <cellStyle name="Style 229" xfId="105"/>
    <cellStyle name="Style 230" xfId="106"/>
    <cellStyle name="Style 231" xfId="107"/>
    <cellStyle name="Style 232" xfId="108"/>
    <cellStyle name="Style 233" xfId="109"/>
    <cellStyle name="Style 234" xfId="110"/>
    <cellStyle name="Style 235" xfId="111"/>
    <cellStyle name="Style 236" xfId="112"/>
    <cellStyle name="Style 237" xfId="113"/>
    <cellStyle name="Style 238" xfId="114"/>
    <cellStyle name="Style 239" xfId="115"/>
    <cellStyle name="Style 240" xfId="116"/>
    <cellStyle name="Style 241" xfId="117"/>
    <cellStyle name="Style 242" xfId="118"/>
    <cellStyle name="Style 243" xfId="119"/>
    <cellStyle name="Style 244" xfId="120"/>
    <cellStyle name="Style 245" xfId="121"/>
    <cellStyle name="Style 246" xfId="122"/>
    <cellStyle name="Style 247" xfId="123"/>
    <cellStyle name="Style 248" xfId="124"/>
    <cellStyle name="Style 249" xfId="125"/>
    <cellStyle name="Style 250" xfId="126"/>
    <cellStyle name="Style 251" xfId="127"/>
    <cellStyle name="Style 252" xfId="128"/>
    <cellStyle name="Style 253" xfId="129"/>
    <cellStyle name="Style 254" xfId="130"/>
    <cellStyle name="Style 255" xfId="131"/>
    <cellStyle name="Style 256" xfId="132"/>
    <cellStyle name="Style 257" xfId="133"/>
    <cellStyle name="Style 258" xfId="134"/>
    <cellStyle name="Style 259" xfId="135"/>
    <cellStyle name="Style 260" xfId="136"/>
    <cellStyle name="Style 307" xfId="137"/>
    <cellStyle name="Style 308" xfId="138"/>
    <cellStyle name="Style 309" xfId="139"/>
    <cellStyle name="Style 310" xfId="140"/>
    <cellStyle name="Style 311" xfId="141"/>
    <cellStyle name="Style 312" xfId="142"/>
    <cellStyle name="Style 313" xfId="143"/>
    <cellStyle name="Style 314" xfId="144"/>
    <cellStyle name="Style 315" xfId="145"/>
    <cellStyle name="Style 316" xfId="146"/>
    <cellStyle name="Style 317" xfId="147"/>
    <cellStyle name="Style 318" xfId="148"/>
    <cellStyle name="Style 319" xfId="149"/>
    <cellStyle name="Style 320" xfId="150"/>
    <cellStyle name="Style 321" xfId="151"/>
    <cellStyle name="Style 322" xfId="152"/>
    <cellStyle name="Style 351" xfId="153"/>
    <cellStyle name="Style 352" xfId="154"/>
    <cellStyle name="Style 353" xfId="155"/>
    <cellStyle name="Style 354" xfId="156"/>
    <cellStyle name="Style 355" xfId="157"/>
    <cellStyle name="Style 356" xfId="158"/>
    <cellStyle name="Style 357" xfId="159"/>
    <cellStyle name="Style 358" xfId="160"/>
    <cellStyle name="Style 359" xfId="161"/>
    <cellStyle name="Style 360" xfId="162"/>
    <cellStyle name="Style 361" xfId="163"/>
    <cellStyle name="Style 362" xfId="164"/>
    <cellStyle name="Style 363" xfId="165"/>
    <cellStyle name="Style 364" xfId="166"/>
    <cellStyle name="Style 365" xfId="167"/>
    <cellStyle name="Style 366" xfId="168"/>
    <cellStyle name="Style 367" xfId="169"/>
    <cellStyle name="Style 368" xfId="170"/>
    <cellStyle name="Style 369" xfId="171"/>
    <cellStyle name="Style 370" xfId="172"/>
    <cellStyle name="Style 371" xfId="173"/>
    <cellStyle name="Style 372" xfId="174"/>
    <cellStyle name="Style 373" xfId="175"/>
    <cellStyle name="Style 374" xfId="176"/>
    <cellStyle name="Style 375" xfId="177"/>
    <cellStyle name="Style 376" xfId="178"/>
    <cellStyle name="Style 377" xfId="179"/>
    <cellStyle name="Style 378" xfId="180"/>
    <cellStyle name="Style 379" xfId="181"/>
    <cellStyle name="Style 380" xfId="182"/>
    <cellStyle name="Style 381" xfId="183"/>
    <cellStyle name="Style 382" xfId="184"/>
    <cellStyle name="Style 383" xfId="185"/>
    <cellStyle name="Style 384" xfId="186"/>
    <cellStyle name="Style 385" xfId="187"/>
    <cellStyle name="Style 386" xfId="188"/>
    <cellStyle name="Style 387" xfId="189"/>
    <cellStyle name="Style 388" xfId="190"/>
    <cellStyle name="Style 389" xfId="191"/>
    <cellStyle name="Style 390" xfId="192"/>
    <cellStyle name="Style 391" xfId="193"/>
    <cellStyle name="Style 392" xfId="194"/>
    <cellStyle name="Style 393" xfId="195"/>
    <cellStyle name="Style 394" xfId="196"/>
    <cellStyle name="Style 395" xfId="197"/>
    <cellStyle name="Style 396" xfId="198"/>
    <cellStyle name="Style 397" xfId="199"/>
    <cellStyle name="Style 398" xfId="200"/>
    <cellStyle name="Style 399" xfId="201"/>
    <cellStyle name="Style 400" xfId="202"/>
    <cellStyle name="Style 401" xfId="203"/>
    <cellStyle name="Style 402" xfId="204"/>
    <cellStyle name="Style 403" xfId="205"/>
    <cellStyle name="Style 404" xfId="206"/>
    <cellStyle name="Style 405" xfId="207"/>
    <cellStyle name="Style 406" xfId="208"/>
    <cellStyle name="Style 407" xfId="209"/>
    <cellStyle name="Style 408" xfId="210"/>
    <cellStyle name="Style 409" xfId="211"/>
    <cellStyle name="Style 410" xfId="212"/>
    <cellStyle name="Style 411" xfId="213"/>
    <cellStyle name="Style 439" xfId="214"/>
    <cellStyle name="Style 440" xfId="215"/>
    <cellStyle name="Style 441" xfId="216"/>
    <cellStyle name="Style 442" xfId="217"/>
    <cellStyle name="Style 443" xfId="218"/>
    <cellStyle name="Style 444" xfId="219"/>
    <cellStyle name="Style 445" xfId="220"/>
    <cellStyle name="Style 446" xfId="221"/>
    <cellStyle name="Style 447" xfId="222"/>
    <cellStyle name="Style 448" xfId="223"/>
    <cellStyle name="Style 449" xfId="224"/>
    <cellStyle name="Style 450" xfId="225"/>
    <cellStyle name="Style 451" xfId="226"/>
    <cellStyle name="Style 452" xfId="227"/>
    <cellStyle name="Style 453" xfId="228"/>
    <cellStyle name="Style 454" xfId="229"/>
    <cellStyle name="Style 459" xfId="230"/>
    <cellStyle name="Style 460" xfId="231"/>
    <cellStyle name="Style 461" xfId="232"/>
    <cellStyle name="Style 462" xfId="233"/>
    <cellStyle name="Style 463" xfId="234"/>
    <cellStyle name="Style 464" xfId="235"/>
    <cellStyle name="Style 465" xfId="236"/>
    <cellStyle name="Style 466" xfId="237"/>
    <cellStyle name="Style 467" xfId="238"/>
    <cellStyle name="Style 468" xfId="239"/>
    <cellStyle name="Style 469" xfId="240"/>
    <cellStyle name="Style 470" xfId="241"/>
    <cellStyle name="Style 471" xfId="242"/>
    <cellStyle name="Style 483" xfId="243"/>
    <cellStyle name="Style 484" xfId="244"/>
    <cellStyle name="Style 485" xfId="245"/>
    <cellStyle name="Style 486" xfId="246"/>
    <cellStyle name="Style 487" xfId="247"/>
    <cellStyle name="Style 488" xfId="248"/>
    <cellStyle name="Style 489" xfId="249"/>
    <cellStyle name="Style 490" xfId="250"/>
    <cellStyle name="Style 491" xfId="251"/>
    <cellStyle name="Style 492" xfId="252"/>
    <cellStyle name="Style 493" xfId="253"/>
    <cellStyle name="Style 494" xfId="254"/>
    <cellStyle name="Style 495" xfId="255"/>
    <cellStyle name="Style 496" xfId="256"/>
    <cellStyle name="Style 497" xfId="257"/>
    <cellStyle name="Style 498" xfId="258"/>
    <cellStyle name="Style 499" xfId="259"/>
    <cellStyle name="Style 500" xfId="260"/>
    <cellStyle name="Style 501" xfId="261"/>
    <cellStyle name="Style 502" xfId="262"/>
    <cellStyle name="Style 503" xfId="263"/>
    <cellStyle name="Style 504" xfId="264"/>
    <cellStyle name="Style 514" xfId="265"/>
    <cellStyle name="Style 515" xfId="266"/>
    <cellStyle name="Style 516" xfId="267"/>
    <cellStyle name="Style 517" xfId="268"/>
    <cellStyle name="Style 518" xfId="269"/>
    <cellStyle name="Style 519" xfId="270"/>
    <cellStyle name="Style 520" xfId="271"/>
    <cellStyle name="Style 521" xfId="272"/>
    <cellStyle name="Style 522" xfId="273"/>
    <cellStyle name="Style 523" xfId="274"/>
    <cellStyle name="Style 524" xfId="275"/>
    <cellStyle name="Style 525" xfId="276"/>
    <cellStyle name="Style 526" xfId="277"/>
    <cellStyle name="Style 527" xfId="278"/>
    <cellStyle name="Style 528" xfId="279"/>
    <cellStyle name="Style 529" xfId="280"/>
    <cellStyle name="Style 530" xfId="281"/>
    <cellStyle name="Style 531" xfId="282"/>
    <cellStyle name="Style 532" xfId="283"/>
    <cellStyle name="Style 533" xfId="284"/>
    <cellStyle name="Style 534" xfId="285"/>
    <cellStyle name="Style 535" xfId="286"/>
    <cellStyle name="Style 536" xfId="287"/>
    <cellStyle name="Style 537" xfId="288"/>
    <cellStyle name="Style 538" xfId="289"/>
    <cellStyle name="Style 541" xfId="290"/>
    <cellStyle name="Style 543" xfId="291"/>
    <cellStyle name="Style 545" xfId="292"/>
    <cellStyle name="Style 547" xfId="293"/>
    <cellStyle name="Style 552" xfId="294"/>
    <cellStyle name="Style 561" xfId="295"/>
    <cellStyle name="Style 562" xfId="296"/>
    <cellStyle name="Style 563" xfId="297"/>
    <cellStyle name="Style 564" xfId="298"/>
    <cellStyle name="Style 565" xfId="299"/>
    <cellStyle name="Style 566" xfId="300"/>
    <cellStyle name="Style 567" xfId="301"/>
    <cellStyle name="Style 568" xfId="302"/>
    <cellStyle name="Style 569" xfId="303"/>
    <cellStyle name="Style 582" xfId="304"/>
    <cellStyle name="Style 583" xfId="305"/>
    <cellStyle name="Style 584" xfId="306"/>
    <cellStyle name="Style 585" xfId="307"/>
    <cellStyle name="Style 586" xfId="308"/>
    <cellStyle name="Style 587" xfId="309"/>
    <cellStyle name="Style 588" xfId="310"/>
    <cellStyle name="Style 589" xfId="311"/>
    <cellStyle name="Style 590" xfId="312"/>
    <cellStyle name="Style 591" xfId="313"/>
    <cellStyle name="Style 592" xfId="314"/>
    <cellStyle name="Style 593" xfId="315"/>
    <cellStyle name="Style 594" xfId="316"/>
    <cellStyle name="Style 595" xfId="317"/>
    <cellStyle name="Style 596" xfId="318"/>
    <cellStyle name="Style 597" xfId="319"/>
    <cellStyle name="Style 598" xfId="320"/>
    <cellStyle name="Style 599" xfId="321"/>
    <cellStyle name="Style 609" xfId="322"/>
    <cellStyle name="Style 610" xfId="323"/>
    <cellStyle name="Style 611" xfId="324"/>
    <cellStyle name="Style 612" xfId="325"/>
    <cellStyle name="Style 613" xfId="326"/>
    <cellStyle name="Style 614" xfId="327"/>
    <cellStyle name="Style 615" xfId="328"/>
    <cellStyle name="Style 616" xfId="329"/>
    <cellStyle name="Style 617" xfId="330"/>
    <cellStyle name="Style 618" xfId="331"/>
    <cellStyle name="Style 619" xfId="332"/>
    <cellStyle name="Style 620" xfId="333"/>
    <cellStyle name="Style 621" xfId="334"/>
    <cellStyle name="Style 622" xfId="335"/>
    <cellStyle name="Style 623" xfId="336"/>
    <cellStyle name="Style 624" xfId="337"/>
    <cellStyle name="Style 625" xfId="338"/>
    <cellStyle name="Style 626" xfId="339"/>
    <cellStyle name="Style 627" xfId="340"/>
    <cellStyle name="Style 648" xfId="341"/>
    <cellStyle name="Style 649" xfId="342"/>
    <cellStyle name="Style 650" xfId="343"/>
    <cellStyle name="Style 651" xfId="344"/>
    <cellStyle name="Style 652" xfId="345"/>
    <cellStyle name="Style 653" xfId="346"/>
    <cellStyle name="Style 654" xfId="347"/>
    <cellStyle name="Style 655" xfId="348"/>
    <cellStyle name="Style 656" xfId="349"/>
    <cellStyle name="Style 657" xfId="350"/>
    <cellStyle name="Style 658" xfId="351"/>
    <cellStyle name="Style 659" xfId="352"/>
    <cellStyle name="Style 660" xfId="353"/>
    <cellStyle name="Style 661" xfId="354"/>
    <cellStyle name="Style 662" xfId="355"/>
    <cellStyle name="Style 663" xfId="356"/>
    <cellStyle name="Style 664" xfId="357"/>
    <cellStyle name="Style 665" xfId="358"/>
    <cellStyle name="Style 666" xfId="359"/>
    <cellStyle name="Style 667" xfId="360"/>
    <cellStyle name="Style 668" xfId="361"/>
    <cellStyle name="Style 673" xfId="362"/>
    <cellStyle name="Style 675" xfId="363"/>
    <cellStyle name="Style 677" xfId="364"/>
    <cellStyle name="Style 679" xfId="365"/>
    <cellStyle name="Style 681" xfId="366"/>
    <cellStyle name="Style 682" xfId="367"/>
    <cellStyle name="Style 683" xfId="368"/>
    <cellStyle name="Style 684" xfId="369"/>
    <cellStyle name="Style 685" xfId="370"/>
    <cellStyle name="Style 686" xfId="371"/>
    <cellStyle name="Style 687" xfId="372"/>
    <cellStyle name="Style 688" xfId="373"/>
    <cellStyle name="Style 689" xfId="374"/>
    <cellStyle name="Style 690" xfId="375"/>
    <cellStyle name="Style 691" xfId="376"/>
    <cellStyle name="Style 692" xfId="377"/>
    <cellStyle name="Style 693" xfId="378"/>
    <cellStyle name="Style 694" xfId="379"/>
    <cellStyle name="Style 695" xfId="380"/>
    <cellStyle name="Style 696" xfId="381"/>
    <cellStyle name="Style 697" xfId="382"/>
    <cellStyle name="Style 698" xfId="383"/>
    <cellStyle name="Style 699" xfId="384"/>
    <cellStyle name="Style 700" xfId="385"/>
    <cellStyle name="Style 701" xfId="386"/>
    <cellStyle name="Style 702" xfId="387"/>
    <cellStyle name="Style 703" xfId="388"/>
    <cellStyle name="Style 704" xfId="389"/>
    <cellStyle name="Style 713" xfId="390"/>
    <cellStyle name="Style 714" xfId="391"/>
    <cellStyle name="Style 715" xfId="392"/>
    <cellStyle name="Style 716" xfId="393"/>
    <cellStyle name="Style 717" xfId="394"/>
    <cellStyle name="Style 718" xfId="395"/>
    <cellStyle name="Style 719" xfId="396"/>
    <cellStyle name="Style 720" xfId="397"/>
    <cellStyle name="Style 721" xfId="398"/>
    <cellStyle name="Style 735" xfId="399"/>
    <cellStyle name="Style 736" xfId="400"/>
    <cellStyle name="Style 737" xfId="401"/>
    <cellStyle name="Style 738" xfId="402"/>
    <cellStyle name="Style 739" xfId="403"/>
    <cellStyle name="Style 740" xfId="404"/>
    <cellStyle name="Style 741" xfId="405"/>
    <cellStyle name="Style 742" xfId="406"/>
    <cellStyle name="Style 743" xfId="407"/>
    <cellStyle name="Style 773" xfId="408"/>
    <cellStyle name="Style 775" xfId="409"/>
    <cellStyle name="Style 777" xfId="410"/>
    <cellStyle name="Style 779" xfId="411"/>
    <cellStyle name="Style 812" xfId="412"/>
    <cellStyle name="Style 818" xfId="413"/>
    <cellStyle name="Style 819" xfId="414"/>
    <cellStyle name="Style 821" xfId="415"/>
    <cellStyle name="Style 823" xfId="416"/>
    <cellStyle name="Style 825" xfId="417"/>
    <cellStyle name="Style 827" xfId="418"/>
    <cellStyle name="Style 829" xfId="419"/>
    <cellStyle name="Style 831" xfId="420"/>
    <cellStyle name="Style 832" xfId="421"/>
    <cellStyle name="Style 833" xfId="422"/>
    <cellStyle name="Style 834" xfId="423"/>
    <cellStyle name="Style 835" xfId="424"/>
    <cellStyle name="Style 836" xfId="425"/>
    <cellStyle name="Style 838" xfId="426"/>
    <cellStyle name="Style 840" xfId="427"/>
    <cellStyle name="Style 841" xfId="428"/>
    <cellStyle name="Style 842" xfId="429"/>
    <cellStyle name="Style 843" xfId="430"/>
    <cellStyle name="Style 844" xfId="431"/>
    <cellStyle name="Style 845" xfId="432"/>
    <cellStyle name="Style 847" xfId="433"/>
    <cellStyle name="Style 849" xfId="434"/>
    <cellStyle name="Style 851" xfId="435"/>
    <cellStyle name="Style 853" xfId="436"/>
    <cellStyle name="Style 858" xfId="437"/>
    <cellStyle name="Style 859" xfId="438"/>
    <cellStyle name="Style 860" xfId="439"/>
    <cellStyle name="Style 862" xfId="440"/>
    <cellStyle name="Style 864" xfId="441"/>
    <cellStyle name="Style 866" xfId="442"/>
    <cellStyle name="Style 868" xfId="443"/>
    <cellStyle name="Style 870" xfId="444"/>
    <cellStyle name="Style 872" xfId="445"/>
    <cellStyle name="Style 874" xfId="446"/>
    <cellStyle name="SubTotal" xfId="447"/>
    <cellStyle name="TableFooter" xfId="448"/>
    <cellStyle name="TableIndent" xfId="449"/>
    <cellStyle name="TableTitle" xfId="450"/>
    <cellStyle name="Unprot" xfId="451"/>
    <cellStyle name="Unprot$" xfId="452"/>
    <cellStyle name="Unprotect" xfId="453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Overall IRR At</a:t>
            </a:r>
            <a:r>
              <a:rPr lang="en-US" sz="1800" baseline="0"/>
              <a:t> Varying Year 3 Cash Flow Amounts</a:t>
            </a:r>
            <a:endParaRPr lang="en-US" sz="18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'IRR Explanation'!$O$3:$R$3</c:f>
              <c:numCache>
                <c:formatCode>"$"#,##0.00_);[Red]\("$"#,##0.00\)</c:formatCode>
                <c:ptCount val="4"/>
                <c:pt idx="0">
                  <c:v>0.01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</c:numCache>
            </c:numRef>
          </c:cat>
          <c:val>
            <c:numRef>
              <c:f>'IRR Explanation'!$O$4:$R$4</c:f>
              <c:numCache>
                <c:formatCode>0.000%</c:formatCode>
                <c:ptCount val="4"/>
                <c:pt idx="0">
                  <c:v>4.9996250500061734E-5</c:v>
                </c:pt>
                <c:pt idx="1">
                  <c:v>8.8033914691289628E-2</c:v>
                </c:pt>
                <c:pt idx="2">
                  <c:v>9.1933769341301597E-2</c:v>
                </c:pt>
                <c:pt idx="3">
                  <c:v>9.5795335730219255E-2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91675776"/>
        <c:axId val="191677952"/>
      </c:lineChart>
      <c:catAx>
        <c:axId val="19167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Year</a:t>
                </a:r>
                <a:r>
                  <a:rPr lang="en-US" sz="1600" baseline="0"/>
                  <a:t> 3 Cash Flow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013759584202633"/>
              <c:y val="0.90666515991101371"/>
            </c:manualLayout>
          </c:layout>
          <c:overlay val="0"/>
        </c:title>
        <c:numFmt formatCode="&quot;$&quot;#,##0.00_);[Red]\(&quot;$&quot;#,##0.00\)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91677952"/>
        <c:crosses val="autoZero"/>
        <c:auto val="1"/>
        <c:lblAlgn val="ctr"/>
        <c:lblOffset val="100"/>
        <c:noMultiLvlLbl val="0"/>
      </c:catAx>
      <c:valAx>
        <c:axId val="191677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en-US" sz="1600"/>
                  <a:t>IRR</a:t>
                </a:r>
              </a:p>
            </c:rich>
          </c:tx>
          <c:layout/>
          <c:overlay val="0"/>
        </c:title>
        <c:numFmt formatCode="0.00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91675776"/>
        <c:crosses val="autoZero"/>
        <c:crossBetween val="between"/>
        <c:majorUnit val="1.0000000000000005E-2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65171</xdr:colOff>
      <xdr:row>5</xdr:row>
      <xdr:rowOff>5013</xdr:rowOff>
    </xdr:from>
    <xdr:to>
      <xdr:col>3</xdr:col>
      <xdr:colOff>531952</xdr:colOff>
      <xdr:row>8</xdr:row>
      <xdr:rowOff>149392</xdr:rowOff>
    </xdr:to>
    <xdr:pic>
      <xdr:nvPicPr>
        <xdr:cNvPr id="3" name="Picture 1" descr="REFM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776" y="1158039"/>
          <a:ext cx="1285875" cy="941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265545</xdr:colOff>
      <xdr:row>34</xdr:row>
      <xdr:rowOff>21166</xdr:rowOff>
    </xdr:from>
    <xdr:to>
      <xdr:col>11</xdr:col>
      <xdr:colOff>539749</xdr:colOff>
      <xdr:row>37</xdr:row>
      <xdr:rowOff>28575</xdr:rowOff>
    </xdr:to>
    <xdr:sp macro="" textlink="">
      <xdr:nvSpPr>
        <xdr:cNvPr id="2" name="TextBox 1"/>
        <xdr:cNvSpPr txBox="1"/>
      </xdr:nvSpPr>
      <xdr:spPr>
        <a:xfrm>
          <a:off x="5008995" y="7374466"/>
          <a:ext cx="3703204" cy="607484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US" sz="1300" b="1"/>
            <a:t>Every incremental (additional) dollar raises the IRR.</a:t>
          </a:r>
        </a:p>
      </xdr:txBody>
    </xdr:sp>
    <xdr:clientData/>
  </xdr:twoCellAnchor>
  <xdr:twoCellAnchor>
    <xdr:from>
      <xdr:col>6</xdr:col>
      <xdr:colOff>228743</xdr:colOff>
      <xdr:row>2</xdr:row>
      <xdr:rowOff>169334</xdr:rowOff>
    </xdr:from>
    <xdr:to>
      <xdr:col>11</xdr:col>
      <xdr:colOff>562119</xdr:colOff>
      <xdr:row>6</xdr:row>
      <xdr:rowOff>31028</xdr:rowOff>
    </xdr:to>
    <xdr:sp macro="" textlink="">
      <xdr:nvSpPr>
        <xdr:cNvPr id="4" name="TextBox 3"/>
        <xdr:cNvSpPr txBox="1"/>
      </xdr:nvSpPr>
      <xdr:spPr>
        <a:xfrm>
          <a:off x="4980660" y="497417"/>
          <a:ext cx="3772959" cy="83536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US" sz="1300" b="1"/>
            <a:t>A loss of all capital is</a:t>
          </a:r>
          <a:r>
            <a:rPr lang="en-US" sz="1300" b="1" baseline="0"/>
            <a:t> the same as an infinitely negative IRR. Excel cannot calculate such a number, so it returns #NUM! instead. Thanks Excel!</a:t>
          </a:r>
          <a:endParaRPr lang="en-US" sz="1300" b="1"/>
        </a:p>
      </xdr:txBody>
    </xdr:sp>
    <xdr:clientData/>
  </xdr:twoCellAnchor>
  <xdr:twoCellAnchor>
    <xdr:from>
      <xdr:col>6</xdr:col>
      <xdr:colOff>220807</xdr:colOff>
      <xdr:row>7</xdr:row>
      <xdr:rowOff>63500</xdr:rowOff>
    </xdr:from>
    <xdr:to>
      <xdr:col>11</xdr:col>
      <xdr:colOff>554183</xdr:colOff>
      <xdr:row>12</xdr:row>
      <xdr:rowOff>15876</xdr:rowOff>
    </xdr:to>
    <xdr:sp macro="" textlink="">
      <xdr:nvSpPr>
        <xdr:cNvPr id="5" name="TextBox 4"/>
        <xdr:cNvSpPr txBox="1"/>
      </xdr:nvSpPr>
      <xdr:spPr>
        <a:xfrm>
          <a:off x="4972724" y="1608667"/>
          <a:ext cx="3772959" cy="1169459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US" sz="1300" b="1"/>
            <a:t>Only getting your invested capital back, and</a:t>
          </a:r>
          <a:r>
            <a:rPr lang="en-US" sz="1300" b="1" baseline="0"/>
            <a:t> not a penny more, will result in an IRR of 0.00%, because by definition we cannot have an Internal Rate of </a:t>
          </a:r>
          <a:r>
            <a:rPr lang="en-US" sz="1300" b="1" i="1" baseline="0"/>
            <a:t>Return</a:t>
          </a:r>
          <a:r>
            <a:rPr lang="en-US" sz="1300" b="1" i="0" baseline="0"/>
            <a:t> unless there is a return ON capital (not just a return OF capital).</a:t>
          </a:r>
          <a:endParaRPr lang="en-US" sz="1300" b="1"/>
        </a:p>
      </xdr:txBody>
    </xdr:sp>
    <xdr:clientData/>
  </xdr:twoCellAnchor>
  <xdr:twoCellAnchor>
    <xdr:from>
      <xdr:col>6</xdr:col>
      <xdr:colOff>238125</xdr:colOff>
      <xdr:row>14</xdr:row>
      <xdr:rowOff>211667</xdr:rowOff>
    </xdr:from>
    <xdr:to>
      <xdr:col>11</xdr:col>
      <xdr:colOff>571501</xdr:colOff>
      <xdr:row>19</xdr:row>
      <xdr:rowOff>198439</xdr:rowOff>
    </xdr:to>
    <xdr:sp macro="" textlink="">
      <xdr:nvSpPr>
        <xdr:cNvPr id="6" name="TextBox 5"/>
        <xdr:cNvSpPr txBox="1"/>
      </xdr:nvSpPr>
      <xdr:spPr>
        <a:xfrm>
          <a:off x="4990042" y="3227917"/>
          <a:ext cx="3772959" cy="120385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US" sz="1300" b="1"/>
            <a:t>Getting your capital back, and then getting</a:t>
          </a:r>
          <a:r>
            <a:rPr lang="en-US" sz="1300" b="1" baseline="0"/>
            <a:t> a return ON your capital, will result in an IRR that is greater than 0.00%. On a cumulative basis, we see that the IRR does not become positive until we get the first penny above and beyond our capital invested.</a:t>
          </a:r>
          <a:endParaRPr lang="en-US" sz="1300" b="1"/>
        </a:p>
      </xdr:txBody>
    </xdr:sp>
    <xdr:clientData/>
  </xdr:twoCellAnchor>
  <xdr:twoCellAnchor>
    <xdr:from>
      <xdr:col>12</xdr:col>
      <xdr:colOff>191459</xdr:colOff>
      <xdr:row>4</xdr:row>
      <xdr:rowOff>195414</xdr:rowOff>
    </xdr:from>
    <xdr:to>
      <xdr:col>21</xdr:col>
      <xdr:colOff>148166</xdr:colOff>
      <xdr:row>22</xdr:row>
      <xdr:rowOff>84666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264583</xdr:colOff>
      <xdr:row>41</xdr:row>
      <xdr:rowOff>114301</xdr:rowOff>
    </xdr:from>
    <xdr:to>
      <xdr:col>11</xdr:col>
      <xdr:colOff>538787</xdr:colOff>
      <xdr:row>44</xdr:row>
      <xdr:rowOff>7940</xdr:rowOff>
    </xdr:to>
    <xdr:sp macro="" textlink="">
      <xdr:nvSpPr>
        <xdr:cNvPr id="17" name="TextBox 16"/>
        <xdr:cNvSpPr txBox="1"/>
      </xdr:nvSpPr>
      <xdr:spPr>
        <a:xfrm>
          <a:off x="5008033" y="8905876"/>
          <a:ext cx="3703204" cy="608014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US" sz="1300" b="1"/>
            <a:t>Every incremental (additional) dollar raises the IRR.</a:t>
          </a:r>
        </a:p>
      </xdr:txBody>
    </xdr:sp>
    <xdr:clientData/>
  </xdr:twoCellAnchor>
  <xdr:twoCellAnchor>
    <xdr:from>
      <xdr:col>18</xdr:col>
      <xdr:colOff>381000</xdr:colOff>
      <xdr:row>0</xdr:row>
      <xdr:rowOff>52918</xdr:rowOff>
    </xdr:from>
    <xdr:to>
      <xdr:col>22</xdr:col>
      <xdr:colOff>666750</xdr:colOff>
      <xdr:row>4</xdr:row>
      <xdr:rowOff>73362</xdr:rowOff>
    </xdr:to>
    <xdr:sp macro="" textlink="">
      <xdr:nvSpPr>
        <xdr:cNvPr id="18" name="TextBox 17"/>
        <xdr:cNvSpPr txBox="1"/>
      </xdr:nvSpPr>
      <xdr:spPr>
        <a:xfrm>
          <a:off x="13705417" y="52918"/>
          <a:ext cx="3037416" cy="8353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pPr algn="ctr"/>
          <a:r>
            <a:rPr lang="en-US" sz="1600" b="0"/>
            <a:t>Adjust the blue values to see how the IRR and graph change.</a:t>
          </a:r>
        </a:p>
      </xdr:txBody>
    </xdr:sp>
    <xdr:clientData/>
  </xdr:twoCellAnchor>
  <xdr:twoCellAnchor>
    <xdr:from>
      <xdr:col>17</xdr:col>
      <xdr:colOff>635001</xdr:colOff>
      <xdr:row>2</xdr:row>
      <xdr:rowOff>142516</xdr:rowOff>
    </xdr:from>
    <xdr:to>
      <xdr:col>18</xdr:col>
      <xdr:colOff>381000</xdr:colOff>
      <xdr:row>2</xdr:row>
      <xdr:rowOff>148169</xdr:rowOff>
    </xdr:to>
    <xdr:cxnSp macro="">
      <xdr:nvCxnSpPr>
        <xdr:cNvPr id="20" name="Straight Arrow Connector 19"/>
        <xdr:cNvCxnSpPr>
          <a:stCxn id="18" idx="1"/>
        </xdr:cNvCxnSpPr>
      </xdr:nvCxnSpPr>
      <xdr:spPr>
        <a:xfrm flipH="1">
          <a:off x="13271501" y="470599"/>
          <a:ext cx="433916" cy="565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8662</xdr:colOff>
      <xdr:row>3</xdr:row>
      <xdr:rowOff>225136</xdr:rowOff>
    </xdr:from>
    <xdr:to>
      <xdr:col>16</xdr:col>
      <xdr:colOff>242456</xdr:colOff>
      <xdr:row>14</xdr:row>
      <xdr:rowOff>34636</xdr:rowOff>
    </xdr:to>
    <xdr:sp macro="" textlink="">
      <xdr:nvSpPr>
        <xdr:cNvPr id="2" name="TextBox 1"/>
        <xdr:cNvSpPr txBox="1"/>
      </xdr:nvSpPr>
      <xdr:spPr>
        <a:xfrm>
          <a:off x="6381753" y="952500"/>
          <a:ext cx="4338203" cy="24765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US" sz="1300" b="1"/>
            <a:t>The Look-Back calculation involves</a:t>
          </a:r>
          <a:r>
            <a:rPr lang="en-US" sz="1300" b="1" baseline="0"/>
            <a:t> a forecasting of what cash flows would be required to produce and maintain a TARGETED level of return throughout the life of an investment.</a:t>
          </a:r>
        </a:p>
        <a:p>
          <a:endParaRPr lang="en-US" sz="1300" b="1" baseline="0"/>
        </a:p>
        <a:p>
          <a:r>
            <a:rPr lang="en-US" sz="1300" b="1" baseline="0"/>
            <a:t>Assuming a $100 investment at Time 0, the Year 1 required cash flow to achieve the 10% Target IRR is $10.00.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8662</xdr:colOff>
      <xdr:row>3</xdr:row>
      <xdr:rowOff>225136</xdr:rowOff>
    </xdr:from>
    <xdr:to>
      <xdr:col>16</xdr:col>
      <xdr:colOff>242456</xdr:colOff>
      <xdr:row>14</xdr:row>
      <xdr:rowOff>34636</xdr:rowOff>
    </xdr:to>
    <xdr:sp macro="" textlink="">
      <xdr:nvSpPr>
        <xdr:cNvPr id="2" name="TextBox 1"/>
        <xdr:cNvSpPr txBox="1"/>
      </xdr:nvSpPr>
      <xdr:spPr>
        <a:xfrm>
          <a:off x="7838212" y="920461"/>
          <a:ext cx="4348594" cy="242887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US" sz="1300" b="1"/>
            <a:t>The Look-Back calculation involves</a:t>
          </a:r>
          <a:r>
            <a:rPr lang="en-US" sz="1300" b="1" baseline="0"/>
            <a:t> a forecasting of what cash flows would be required to produce and maintain a TARGETED level of return throughout the life of an investment.</a:t>
          </a:r>
        </a:p>
        <a:p>
          <a:endParaRPr lang="en-US" sz="1300" b="1" baseline="0"/>
        </a:p>
        <a:p>
          <a:r>
            <a:rPr lang="en-US" sz="1300" b="1" baseline="0"/>
            <a:t>Assuming a $100 investment at Time 0, the Year 1 required cash flow to achieve the 10% Target IRR is $10.00.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Ex20_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c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IO-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REIF &amp; S&amp;P"/>
      <sheetName val="REITs &amp; S&amp;P"/>
    </sheetNames>
    <sheetDataSet>
      <sheetData sheetId="0"/>
      <sheetData sheetId="1" refreshError="1">
        <row r="11">
          <cell r="D11">
            <v>0.10256580965724643</v>
          </cell>
          <cell r="F11">
            <v>3.9374304347826112</v>
          </cell>
        </row>
        <row r="12">
          <cell r="D12">
            <v>9.9699466842594398E-2</v>
          </cell>
          <cell r="F12">
            <v>3.9434344565217412</v>
          </cell>
        </row>
        <row r="13">
          <cell r="D13">
            <v>9.6926697633896594E-2</v>
          </cell>
          <cell r="F13">
            <v>3.949438478260872</v>
          </cell>
        </row>
        <row r="14">
          <cell r="D14">
            <v>9.4255760498720725E-2</v>
          </cell>
          <cell r="F14">
            <v>3.955442500000002</v>
          </cell>
        </row>
        <row r="15">
          <cell r="D15">
            <v>9.1695554459503378E-2</v>
          </cell>
          <cell r="F15">
            <v>3.9614465217391328</v>
          </cell>
        </row>
        <row r="16">
          <cell r="D16">
            <v>8.9255608650344487E-2</v>
          </cell>
          <cell r="F16">
            <v>3.9674505434782628</v>
          </cell>
        </row>
        <row r="17">
          <cell r="D17">
            <v>8.6946048161577236E-2</v>
          </cell>
          <cell r="F17">
            <v>3.9734545652173923</v>
          </cell>
        </row>
        <row r="18">
          <cell r="D18">
            <v>8.4777529769104062E-2</v>
          </cell>
          <cell r="F18">
            <v>3.9794585869565231</v>
          </cell>
        </row>
        <row r="19">
          <cell r="D19">
            <v>8.2761141026761451E-2</v>
          </cell>
          <cell r="F19">
            <v>3.9854626086956535</v>
          </cell>
        </row>
        <row r="20">
          <cell r="D20">
            <v>8.0908256821018112E-2</v>
          </cell>
          <cell r="F20">
            <v>3.9914666304347839</v>
          </cell>
        </row>
        <row r="21">
          <cell r="D21">
            <v>7.9230349153871005E-2</v>
          </cell>
          <cell r="F21">
            <v>3.9974706521739138</v>
          </cell>
        </row>
        <row r="22">
          <cell r="D22">
            <v>7.7738748894852619E-2</v>
          </cell>
          <cell r="F22">
            <v>4.0034746739130451</v>
          </cell>
        </row>
        <row r="23">
          <cell r="D23">
            <v>7.6444362642995103E-2</v>
          </cell>
          <cell r="F23">
            <v>4.0094786956521746</v>
          </cell>
        </row>
        <row r="24">
          <cell r="D24">
            <v>7.5357353506573591E-2</v>
          </cell>
          <cell r="F24">
            <v>4.015482717391305</v>
          </cell>
        </row>
        <row r="25">
          <cell r="D25">
            <v>7.4486800995879857E-2</v>
          </cell>
          <cell r="F25">
            <v>4.0214867391304354</v>
          </cell>
        </row>
        <row r="26">
          <cell r="D26">
            <v>7.3840361355759068E-2</v>
          </cell>
          <cell r="F26">
            <v>4.0274907608695658</v>
          </cell>
        </row>
        <row r="27">
          <cell r="D27">
            <v>7.3423954232678723E-2</v>
          </cell>
          <cell r="F27">
            <v>4.0334947826086962</v>
          </cell>
        </row>
        <row r="28">
          <cell r="D28">
            <v>7.3241503211226341E-2</v>
          </cell>
          <cell r="F28">
            <v>4.0394988043478257</v>
          </cell>
        </row>
        <row r="29">
          <cell r="D29">
            <v>7.329475545754835E-2</v>
          </cell>
          <cell r="F29">
            <v>4.045502826086957</v>
          </cell>
        </row>
        <row r="30">
          <cell r="D30">
            <v>7.358319923724238E-2</v>
          </cell>
          <cell r="F30">
            <v>4.0515068478260865</v>
          </cell>
        </row>
        <row r="31">
          <cell r="D31">
            <v>7.4104088212849348E-2</v>
          </cell>
          <cell r="F31">
            <v>4.0575108695652169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>
        <row r="171">
          <cell r="D171">
            <v>0</v>
          </cell>
          <cell r="E171">
            <v>0.19104004814636055</v>
          </cell>
        </row>
        <row r="172">
          <cell r="D172">
            <v>0.05</v>
          </cell>
          <cell r="E172">
            <v>0.17331256212247201</v>
          </cell>
        </row>
        <row r="173">
          <cell r="D173">
            <v>0.1</v>
          </cell>
          <cell r="E173">
            <v>0.16098670463276857</v>
          </cell>
        </row>
        <row r="174">
          <cell r="D174">
            <v>0.15000000000000002</v>
          </cell>
          <cell r="E174">
            <v>0.15532835618367249</v>
          </cell>
        </row>
        <row r="175">
          <cell r="D175">
            <v>0.2</v>
          </cell>
          <cell r="E175">
            <v>0.14993493952328116</v>
          </cell>
        </row>
        <row r="176">
          <cell r="D176">
            <v>0.25</v>
          </cell>
          <cell r="E176">
            <v>0.14737549187106463</v>
          </cell>
        </row>
        <row r="177">
          <cell r="D177">
            <v>0.3</v>
          </cell>
          <cell r="E177">
            <v>0.14738328611616652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>
        <row r="135">
          <cell r="E135">
            <v>5.3792676242975117E-2</v>
          </cell>
        </row>
        <row r="136">
          <cell r="E136">
            <v>6.5681770075035173E-2</v>
          </cell>
        </row>
        <row r="137">
          <cell r="E137">
            <v>7.9037589924664753E-2</v>
          </cell>
        </row>
        <row r="138">
          <cell r="E138">
            <v>9.3672789192370182E-2</v>
          </cell>
        </row>
        <row r="139">
          <cell r="E139">
            <v>0.10935888548657445</v>
          </cell>
        </row>
        <row r="140">
          <cell r="E140">
            <v>0.12586561470778773</v>
          </cell>
        </row>
        <row r="141">
          <cell r="E141">
            <v>0.14298917762938032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trefm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6"/>
  <sheetViews>
    <sheetView tabSelected="1" zoomScale="180" zoomScaleNormal="180" workbookViewId="0"/>
  </sheetViews>
  <sheetFormatPr defaultRowHeight="18.75" x14ac:dyDescent="0.3"/>
  <cols>
    <col min="1" max="1" width="5.75" style="2" customWidth="1"/>
    <col min="2" max="5" width="10.75" style="2" customWidth="1"/>
    <col min="6" max="16384" width="9" style="2"/>
  </cols>
  <sheetData>
    <row r="2" spans="2:8" ht="21" customHeight="1" x14ac:dyDescent="0.45">
      <c r="B2" s="70" t="s">
        <v>9</v>
      </c>
      <c r="C2" s="70"/>
      <c r="D2" s="70"/>
      <c r="E2" s="70"/>
      <c r="F2" s="6"/>
      <c r="G2" s="6"/>
      <c r="H2" s="1"/>
    </row>
    <row r="3" spans="2:8" ht="4.5" customHeight="1" x14ac:dyDescent="0.3">
      <c r="B3" s="3"/>
      <c r="C3" s="3"/>
      <c r="D3" s="3"/>
      <c r="E3" s="3"/>
      <c r="F3" s="3"/>
      <c r="G3" s="3"/>
      <c r="H3" s="3"/>
    </row>
    <row r="4" spans="2:8" ht="27.75" customHeight="1" x14ac:dyDescent="0.35">
      <c r="B4" s="71" t="s">
        <v>10</v>
      </c>
      <c r="C4" s="71"/>
      <c r="D4" s="71"/>
      <c r="E4" s="71"/>
      <c r="F4" s="9"/>
      <c r="G4" s="9"/>
      <c r="H4" s="4"/>
    </row>
    <row r="5" spans="2:8" ht="21" x14ac:dyDescent="0.35">
      <c r="B5" s="72" t="s">
        <v>13</v>
      </c>
      <c r="C5" s="72"/>
      <c r="D5" s="72"/>
      <c r="E5" s="72"/>
      <c r="F5" s="9"/>
      <c r="G5" s="9"/>
      <c r="H5" s="4"/>
    </row>
    <row r="6" spans="2:8" ht="21" x14ac:dyDescent="0.35">
      <c r="B6" s="5"/>
      <c r="C6" s="5"/>
      <c r="D6" s="5"/>
      <c r="E6" s="5"/>
      <c r="F6" s="5"/>
      <c r="G6" s="5"/>
      <c r="H6" s="4"/>
    </row>
    <row r="7" spans="2:8" ht="21" x14ac:dyDescent="0.35">
      <c r="B7" s="5"/>
      <c r="C7" s="5"/>
      <c r="D7" s="5"/>
      <c r="E7" s="5"/>
      <c r="F7" s="5"/>
      <c r="G7" s="5"/>
      <c r="H7" s="4"/>
    </row>
    <row r="8" spans="2:8" ht="21" x14ac:dyDescent="0.35">
      <c r="B8" s="5"/>
      <c r="C8" s="5"/>
      <c r="D8" s="5"/>
      <c r="E8" s="5"/>
      <c r="F8" s="5"/>
      <c r="G8" s="5"/>
      <c r="H8" s="4"/>
    </row>
    <row r="9" spans="2:8" ht="25.5" customHeight="1" x14ac:dyDescent="0.3">
      <c r="B9" s="69" t="s">
        <v>40</v>
      </c>
      <c r="C9" s="69"/>
      <c r="D9" s="69"/>
      <c r="E9" s="69"/>
      <c r="F9" s="7"/>
    </row>
    <row r="10" spans="2:8" x14ac:dyDescent="0.3">
      <c r="B10" s="73" t="s">
        <v>43</v>
      </c>
      <c r="C10" s="73"/>
      <c r="D10" s="73"/>
      <c r="E10" s="73"/>
      <c r="F10" s="8"/>
      <c r="G10" s="8"/>
    </row>
    <row r="12" spans="2:8" x14ac:dyDescent="0.3">
      <c r="B12" s="74" t="s">
        <v>26</v>
      </c>
      <c r="C12" s="74"/>
      <c r="D12" s="74"/>
      <c r="E12" s="74"/>
    </row>
    <row r="13" spans="2:8" x14ac:dyDescent="0.3">
      <c r="B13" s="10"/>
      <c r="C13" s="10"/>
      <c r="D13" s="10"/>
      <c r="E13" s="10"/>
    </row>
    <row r="14" spans="2:8" x14ac:dyDescent="0.3">
      <c r="B14" s="66" t="s">
        <v>28</v>
      </c>
      <c r="C14" s="67"/>
      <c r="D14" s="67"/>
      <c r="E14" s="68"/>
    </row>
    <row r="15" spans="2:8" x14ac:dyDescent="0.3">
      <c r="B15" s="11"/>
      <c r="C15" s="11"/>
      <c r="D15" s="11"/>
      <c r="E15" s="11"/>
    </row>
    <row r="16" spans="2:8" x14ac:dyDescent="0.3">
      <c r="B16" s="64" t="s">
        <v>27</v>
      </c>
      <c r="C16" s="65"/>
      <c r="D16" s="65"/>
      <c r="E16" s="65"/>
    </row>
  </sheetData>
  <mergeCells count="8">
    <mergeCell ref="B16:E16"/>
    <mergeCell ref="B14:E14"/>
    <mergeCell ref="B9:E9"/>
    <mergeCell ref="B2:E2"/>
    <mergeCell ref="B4:E4"/>
    <mergeCell ref="B5:E5"/>
    <mergeCell ref="B10:E10"/>
    <mergeCell ref="B12:E12"/>
  </mergeCells>
  <hyperlinks>
    <hyperlink ref="B16" r:id="rId1"/>
  </hyperlinks>
  <printOptions horizontalCentered="1" verticalCentered="1"/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B1:R46"/>
  <sheetViews>
    <sheetView zoomScaleNormal="100" workbookViewId="0"/>
  </sheetViews>
  <sheetFormatPr defaultRowHeight="18.75" x14ac:dyDescent="0.3"/>
  <cols>
    <col min="1" max="1" width="4.125" style="12" customWidth="1"/>
    <col min="2" max="2" width="4.375" style="12" customWidth="1"/>
    <col min="3" max="3" width="15.875" style="12" customWidth="1"/>
    <col min="4" max="6" width="12.625" style="12" customWidth="1"/>
    <col min="7" max="12" width="9" style="12"/>
    <col min="13" max="13" width="2.75" style="12" customWidth="1"/>
    <col min="14" max="14" width="19.5" style="12" customWidth="1"/>
    <col min="15" max="16384" width="9" style="12"/>
  </cols>
  <sheetData>
    <row r="1" spans="2:18" ht="14.25" customHeight="1" x14ac:dyDescent="0.3"/>
    <row r="2" spans="2:18" x14ac:dyDescent="0.3">
      <c r="B2" s="13" t="s">
        <v>0</v>
      </c>
    </row>
    <row r="3" spans="2:18" x14ac:dyDescent="0.3">
      <c r="N3" s="13" t="s">
        <v>14</v>
      </c>
      <c r="O3" s="14">
        <f>F18</f>
        <v>0.01</v>
      </c>
      <c r="P3" s="15">
        <v>20</v>
      </c>
      <c r="Q3" s="15">
        <v>21</v>
      </c>
      <c r="R3" s="15">
        <v>22</v>
      </c>
    </row>
    <row r="4" spans="2:18" x14ac:dyDescent="0.3">
      <c r="C4" s="16" t="s">
        <v>1</v>
      </c>
      <c r="D4" s="16" t="s">
        <v>2</v>
      </c>
      <c r="E4" s="16" t="s">
        <v>3</v>
      </c>
      <c r="N4" s="13" t="s">
        <v>4</v>
      </c>
      <c r="O4" s="17">
        <f>C19</f>
        <v>4.9996250500061734E-5</v>
      </c>
      <c r="P4" s="17">
        <f>F28</f>
        <v>8.8033914691289628E-2</v>
      </c>
      <c r="Q4" s="17">
        <f>F36</f>
        <v>9.1933769341301597E-2</v>
      </c>
      <c r="R4" s="17">
        <f>F44</f>
        <v>9.5795335730219255E-2</v>
      </c>
    </row>
    <row r="5" spans="2:18" x14ac:dyDescent="0.3">
      <c r="C5" s="18">
        <f>-100</f>
        <v>-100</v>
      </c>
      <c r="D5" s="18">
        <v>0</v>
      </c>
      <c r="E5" s="18">
        <v>0</v>
      </c>
    </row>
    <row r="6" spans="2:18" x14ac:dyDescent="0.3">
      <c r="B6" s="19" t="s">
        <v>4</v>
      </c>
      <c r="C6" s="20" t="e">
        <f>IRR(C5:E5)</f>
        <v>#NUM!</v>
      </c>
    </row>
    <row r="8" spans="2:18" x14ac:dyDescent="0.3">
      <c r="B8" s="13" t="s">
        <v>5</v>
      </c>
    </row>
    <row r="10" spans="2:18" x14ac:dyDescent="0.3">
      <c r="C10" s="16" t="s">
        <v>1</v>
      </c>
      <c r="D10" s="16" t="s">
        <v>2</v>
      </c>
      <c r="E10" s="16" t="s">
        <v>3</v>
      </c>
    </row>
    <row r="11" spans="2:18" x14ac:dyDescent="0.3">
      <c r="C11" s="18">
        <f>-100</f>
        <v>-100</v>
      </c>
      <c r="D11" s="18">
        <v>0</v>
      </c>
      <c r="E11" s="18">
        <v>100</v>
      </c>
    </row>
    <row r="12" spans="2:18" x14ac:dyDescent="0.3">
      <c r="B12" s="19" t="s">
        <v>4</v>
      </c>
      <c r="C12" s="21">
        <f>IRR(C11:E11)</f>
        <v>0</v>
      </c>
    </row>
    <row r="13" spans="2:18" ht="9.9499999999999993" customHeight="1" x14ac:dyDescent="0.3"/>
    <row r="14" spans="2:18" ht="9.9499999999999993" customHeight="1" x14ac:dyDescent="0.3"/>
    <row r="15" spans="2:18" x14ac:dyDescent="0.3">
      <c r="B15" s="75">
        <v>0.01</v>
      </c>
      <c r="C15" s="75"/>
      <c r="D15" s="75"/>
      <c r="E15" s="75"/>
      <c r="F15" s="75"/>
    </row>
    <row r="17" spans="2:6" x14ac:dyDescent="0.3">
      <c r="C17" s="16" t="s">
        <v>1</v>
      </c>
      <c r="D17" s="16" t="s">
        <v>2</v>
      </c>
      <c r="E17" s="16" t="s">
        <v>3</v>
      </c>
      <c r="F17" s="16" t="s">
        <v>12</v>
      </c>
    </row>
    <row r="18" spans="2:6" x14ac:dyDescent="0.3">
      <c r="C18" s="18">
        <f>-100</f>
        <v>-100</v>
      </c>
      <c r="D18" s="18">
        <v>0</v>
      </c>
      <c r="E18" s="18">
        <v>100</v>
      </c>
      <c r="F18" s="14">
        <v>0.01</v>
      </c>
    </row>
    <row r="19" spans="2:6" x14ac:dyDescent="0.3">
      <c r="B19" s="19" t="s">
        <v>4</v>
      </c>
      <c r="C19" s="21">
        <f>IRR(C18:F18)</f>
        <v>4.9996250500061734E-5</v>
      </c>
    </row>
    <row r="20" spans="2:6" x14ac:dyDescent="0.3">
      <c r="B20" s="12" t="s">
        <v>11</v>
      </c>
      <c r="D20" s="22" t="e">
        <f>IRR(C18:D18)</f>
        <v>#NUM!</v>
      </c>
      <c r="E20" s="23">
        <f>IRR(C18:E18)</f>
        <v>0</v>
      </c>
      <c r="F20" s="24">
        <f>IRR(C18:F18)</f>
        <v>4.9996250500061734E-5</v>
      </c>
    </row>
    <row r="21" spans="2:6" ht="9.9499999999999993" customHeight="1" x14ac:dyDescent="0.3">
      <c r="D21" s="22"/>
      <c r="E21" s="23"/>
      <c r="F21" s="23"/>
    </row>
    <row r="22" spans="2:6" ht="9.9499999999999993" customHeight="1" x14ac:dyDescent="0.3"/>
    <row r="23" spans="2:6" x14ac:dyDescent="0.3">
      <c r="B23" s="75">
        <f>P3</f>
        <v>20</v>
      </c>
      <c r="C23" s="75"/>
      <c r="D23" s="75"/>
      <c r="E23" s="75"/>
      <c r="F23" s="75"/>
    </row>
    <row r="25" spans="2:6" x14ac:dyDescent="0.3">
      <c r="C25" s="16" t="s">
        <v>1</v>
      </c>
      <c r="D25" s="16" t="s">
        <v>2</v>
      </c>
      <c r="E25" s="16" t="s">
        <v>3</v>
      </c>
      <c r="F25" s="16" t="s">
        <v>12</v>
      </c>
    </row>
    <row r="26" spans="2:6" x14ac:dyDescent="0.3">
      <c r="C26" s="18">
        <f>-100</f>
        <v>-100</v>
      </c>
      <c r="D26" s="18">
        <v>0</v>
      </c>
      <c r="E26" s="18">
        <v>100</v>
      </c>
      <c r="F26" s="18">
        <f>P3</f>
        <v>20</v>
      </c>
    </row>
    <row r="27" spans="2:6" x14ac:dyDescent="0.3">
      <c r="B27" s="19" t="s">
        <v>4</v>
      </c>
      <c r="C27" s="21">
        <f>IRR(C26:F26)</f>
        <v>8.8033914691289628E-2</v>
      </c>
    </row>
    <row r="28" spans="2:6" x14ac:dyDescent="0.3">
      <c r="B28" s="12" t="s">
        <v>11</v>
      </c>
      <c r="D28" s="22" t="e">
        <f>IRR(C26:D26)</f>
        <v>#NUM!</v>
      </c>
      <c r="E28" s="23">
        <f>IRR(C26:E26)</f>
        <v>0</v>
      </c>
      <c r="F28" s="23">
        <f>IRR(C26:F26)</f>
        <v>8.8033914691289628E-2</v>
      </c>
    </row>
    <row r="29" spans="2:6" ht="9.9499999999999993" customHeight="1" x14ac:dyDescent="0.3">
      <c r="D29" s="22"/>
      <c r="E29" s="23"/>
      <c r="F29" s="23"/>
    </row>
    <row r="30" spans="2:6" ht="9.9499999999999993" customHeight="1" x14ac:dyDescent="0.3">
      <c r="D30" s="22"/>
      <c r="E30" s="23"/>
      <c r="F30" s="23"/>
    </row>
    <row r="31" spans="2:6" x14ac:dyDescent="0.3">
      <c r="B31" s="75">
        <f>Q3</f>
        <v>21</v>
      </c>
      <c r="C31" s="75"/>
      <c r="D31" s="75"/>
      <c r="E31" s="75"/>
      <c r="F31" s="75"/>
    </row>
    <row r="33" spans="2:6" x14ac:dyDescent="0.3">
      <c r="C33" s="16" t="s">
        <v>1</v>
      </c>
      <c r="D33" s="16" t="s">
        <v>2</v>
      </c>
      <c r="E33" s="16" t="s">
        <v>3</v>
      </c>
      <c r="F33" s="16" t="s">
        <v>12</v>
      </c>
    </row>
    <row r="34" spans="2:6" x14ac:dyDescent="0.3">
      <c r="C34" s="18">
        <f>-100</f>
        <v>-100</v>
      </c>
      <c r="D34" s="18">
        <v>0</v>
      </c>
      <c r="E34" s="18">
        <v>100</v>
      </c>
      <c r="F34" s="18">
        <f>Q3</f>
        <v>21</v>
      </c>
    </row>
    <row r="35" spans="2:6" x14ac:dyDescent="0.3">
      <c r="B35" s="19" t="s">
        <v>4</v>
      </c>
      <c r="C35" s="21">
        <f>IRR(C34:F34)</f>
        <v>9.1933769341301597E-2</v>
      </c>
    </row>
    <row r="36" spans="2:6" x14ac:dyDescent="0.3">
      <c r="B36" s="12" t="s">
        <v>11</v>
      </c>
      <c r="D36" s="22" t="e">
        <f>IRR(C34:D34)</f>
        <v>#NUM!</v>
      </c>
      <c r="E36" s="23">
        <f>IRR(C34:E34)</f>
        <v>0</v>
      </c>
      <c r="F36" s="23">
        <f>IRR(C34:F34)</f>
        <v>9.1933769341301597E-2</v>
      </c>
    </row>
    <row r="37" spans="2:6" ht="9.9499999999999993" customHeight="1" x14ac:dyDescent="0.3">
      <c r="D37" s="22"/>
      <c r="E37" s="23"/>
      <c r="F37" s="23"/>
    </row>
    <row r="38" spans="2:6" ht="9.9499999999999993" customHeight="1" x14ac:dyDescent="0.3">
      <c r="D38" s="22"/>
      <c r="E38" s="23"/>
      <c r="F38" s="23"/>
    </row>
    <row r="39" spans="2:6" x14ac:dyDescent="0.3">
      <c r="B39" s="75">
        <f>R3</f>
        <v>22</v>
      </c>
      <c r="C39" s="75"/>
      <c r="D39" s="75"/>
      <c r="E39" s="75"/>
      <c r="F39" s="75"/>
    </row>
    <row r="41" spans="2:6" x14ac:dyDescent="0.3">
      <c r="C41" s="16" t="s">
        <v>1</v>
      </c>
      <c r="D41" s="16" t="s">
        <v>2</v>
      </c>
      <c r="E41" s="16" t="s">
        <v>3</v>
      </c>
      <c r="F41" s="16" t="s">
        <v>12</v>
      </c>
    </row>
    <row r="42" spans="2:6" x14ac:dyDescent="0.3">
      <c r="C42" s="18">
        <f>-100</f>
        <v>-100</v>
      </c>
      <c r="D42" s="18">
        <v>0</v>
      </c>
      <c r="E42" s="18">
        <v>100</v>
      </c>
      <c r="F42" s="18">
        <f>R3</f>
        <v>22</v>
      </c>
    </row>
    <row r="43" spans="2:6" x14ac:dyDescent="0.3">
      <c r="B43" s="19" t="s">
        <v>4</v>
      </c>
      <c r="C43" s="21">
        <f>IRR(C42:F42)</f>
        <v>9.5795335730219255E-2</v>
      </c>
    </row>
    <row r="44" spans="2:6" x14ac:dyDescent="0.3">
      <c r="B44" s="12" t="s">
        <v>11</v>
      </c>
      <c r="D44" s="22" t="e">
        <f>IRR(C42:D42)</f>
        <v>#NUM!</v>
      </c>
      <c r="E44" s="23">
        <f>IRR(C42:E42)</f>
        <v>0</v>
      </c>
      <c r="F44" s="23">
        <f>IRR(C42:F42)</f>
        <v>9.5795335730219255E-2</v>
      </c>
    </row>
    <row r="45" spans="2:6" x14ac:dyDescent="0.3">
      <c r="D45" s="22"/>
      <c r="E45" s="23"/>
      <c r="F45" s="23"/>
    </row>
    <row r="46" spans="2:6" x14ac:dyDescent="0.3">
      <c r="D46" s="22"/>
      <c r="E46" s="23"/>
      <c r="F46" s="23"/>
    </row>
  </sheetData>
  <mergeCells count="4">
    <mergeCell ref="B15:F15"/>
    <mergeCell ref="B23:F23"/>
    <mergeCell ref="B31:F31"/>
    <mergeCell ref="B39:F39"/>
  </mergeCells>
  <pageMargins left="0.41" right="0.31" top="0.48" bottom="0.35" header="0.3" footer="0.17"/>
  <pageSetup paperSize="5" scale="69" orientation="landscape" r:id="rId1"/>
  <headerFooter>
    <oddFooter>&amp;CCopyright 2011 by Real Estate Financial Modeling, LLC. All rights reserved.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I45"/>
  <sheetViews>
    <sheetView zoomScaleNormal="100" workbookViewId="0"/>
  </sheetViews>
  <sheetFormatPr defaultRowHeight="18.75" x14ac:dyDescent="0.3"/>
  <cols>
    <col min="1" max="1" width="2.625" style="12" customWidth="1"/>
    <col min="2" max="2" width="4.375" style="12" customWidth="1"/>
    <col min="3" max="3" width="31" style="12" customWidth="1"/>
    <col min="4" max="4" width="2.125" style="12" customWidth="1"/>
    <col min="5" max="5" width="13.125" style="12" customWidth="1"/>
    <col min="6" max="6" width="2.625" style="12" customWidth="1"/>
    <col min="7" max="9" width="12.625" style="12" customWidth="1"/>
    <col min="10" max="16384" width="9" style="12"/>
  </cols>
  <sheetData>
    <row r="1" spans="2:9" ht="12.75" customHeight="1" x14ac:dyDescent="0.3">
      <c r="D1" s="22"/>
      <c r="E1" s="23"/>
      <c r="F1" s="23"/>
      <c r="G1" s="23"/>
    </row>
    <row r="2" spans="2:9" ht="23.25" x14ac:dyDescent="0.35">
      <c r="B2" s="25" t="s">
        <v>41</v>
      </c>
    </row>
    <row r="4" spans="2:9" x14ac:dyDescent="0.3">
      <c r="B4" s="13" t="s">
        <v>6</v>
      </c>
      <c r="E4" s="26">
        <v>0.1</v>
      </c>
      <c r="F4" s="26"/>
    </row>
    <row r="5" spans="2:9" x14ac:dyDescent="0.3">
      <c r="B5" s="27"/>
      <c r="C5" s="28"/>
      <c r="D5" s="28"/>
      <c r="E5" s="29"/>
      <c r="F5" s="29"/>
      <c r="G5" s="30" t="s">
        <v>1</v>
      </c>
      <c r="H5" s="30" t="s">
        <v>2</v>
      </c>
      <c r="I5" s="31"/>
    </row>
    <row r="6" spans="2:9" x14ac:dyDescent="0.3">
      <c r="B6" s="32" t="s">
        <v>7</v>
      </c>
      <c r="C6" s="33"/>
      <c r="D6" s="33"/>
      <c r="E6" s="34"/>
      <c r="F6" s="34"/>
      <c r="G6" s="35">
        <f>-100</f>
        <v>-100</v>
      </c>
      <c r="H6" s="35"/>
      <c r="I6" s="36"/>
    </row>
    <row r="7" spans="2:9" x14ac:dyDescent="0.3">
      <c r="B7" s="32" t="s">
        <v>29</v>
      </c>
      <c r="C7" s="33"/>
      <c r="D7" s="33"/>
      <c r="E7" s="34"/>
      <c r="F7" s="34"/>
      <c r="G7" s="33"/>
      <c r="H7" s="37">
        <f>-G6*(1+$E$4)+G6</f>
        <v>10.000000000000014</v>
      </c>
      <c r="I7" s="38"/>
    </row>
    <row r="8" spans="2:9" x14ac:dyDescent="0.3">
      <c r="B8" s="32" t="s">
        <v>30</v>
      </c>
      <c r="C8" s="33"/>
      <c r="D8" s="33"/>
      <c r="E8" s="34"/>
      <c r="F8" s="34"/>
      <c r="G8" s="39"/>
      <c r="H8" s="40">
        <f>-G6</f>
        <v>100</v>
      </c>
      <c r="I8" s="41"/>
    </row>
    <row r="9" spans="2:9" x14ac:dyDescent="0.3">
      <c r="B9" s="32" t="s">
        <v>15</v>
      </c>
      <c r="C9" s="33"/>
      <c r="D9" s="33"/>
      <c r="E9" s="42">
        <f>SUM(G9:H9)</f>
        <v>10.000000000000014</v>
      </c>
      <c r="F9" s="42"/>
      <c r="G9" s="35">
        <f>G6+G7+G8</f>
        <v>-100</v>
      </c>
      <c r="H9" s="37">
        <f t="shared" ref="H9" si="0">H6+H7+H8</f>
        <v>110.00000000000001</v>
      </c>
      <c r="I9" s="43"/>
    </row>
    <row r="10" spans="2:9" x14ac:dyDescent="0.3">
      <c r="B10" s="32" t="s">
        <v>18</v>
      </c>
      <c r="C10" s="33"/>
      <c r="D10" s="33"/>
      <c r="E10" s="44">
        <f>IRR(G9:H9)</f>
        <v>0.10000000000000009</v>
      </c>
      <c r="F10" s="44"/>
      <c r="G10" s="33"/>
      <c r="H10" s="33"/>
      <c r="I10" s="36"/>
    </row>
    <row r="11" spans="2:9" x14ac:dyDescent="0.3">
      <c r="B11" s="32" t="s">
        <v>11</v>
      </c>
      <c r="C11" s="45"/>
      <c r="D11" s="33"/>
      <c r="E11" s="34"/>
      <c r="F11" s="34"/>
      <c r="G11" s="46" t="e">
        <f>IRR($G9:G9)</f>
        <v>#NUM!</v>
      </c>
      <c r="H11" s="47">
        <f>IRR($G9:H9)</f>
        <v>0.10000000000000009</v>
      </c>
      <c r="I11" s="48"/>
    </row>
    <row r="12" spans="2:9" x14ac:dyDescent="0.3">
      <c r="B12" s="32"/>
      <c r="C12" s="45"/>
      <c r="D12" s="33"/>
      <c r="E12" s="34"/>
      <c r="F12" s="34"/>
      <c r="G12" s="33"/>
      <c r="H12" s="45"/>
      <c r="I12" s="48"/>
    </row>
    <row r="13" spans="2:9" x14ac:dyDescent="0.3">
      <c r="B13" s="32"/>
      <c r="C13" s="33"/>
      <c r="D13" s="33"/>
      <c r="E13" s="34"/>
      <c r="F13" s="34"/>
      <c r="G13" s="49" t="s">
        <v>1</v>
      </c>
      <c r="H13" s="49" t="s">
        <v>2</v>
      </c>
      <c r="I13" s="50" t="s">
        <v>3</v>
      </c>
    </row>
    <row r="14" spans="2:9" x14ac:dyDescent="0.3">
      <c r="B14" s="32" t="s">
        <v>7</v>
      </c>
      <c r="C14" s="33"/>
      <c r="D14" s="33"/>
      <c r="E14" s="34"/>
      <c r="F14" s="34"/>
      <c r="G14" s="35">
        <f>-100</f>
        <v>-100</v>
      </c>
      <c r="H14" s="35"/>
      <c r="I14" s="36"/>
    </row>
    <row r="15" spans="2:9" x14ac:dyDescent="0.3">
      <c r="B15" s="32" t="s">
        <v>31</v>
      </c>
      <c r="C15" s="33"/>
      <c r="D15" s="33"/>
      <c r="E15" s="34"/>
      <c r="F15" s="34"/>
      <c r="G15" s="33"/>
      <c r="H15" s="37">
        <f>-$G$14*(1+$E$4)+$G$14</f>
        <v>10.000000000000014</v>
      </c>
      <c r="I15" s="38">
        <f>-$G$14*(1+$E$4)+$G$14</f>
        <v>10.000000000000014</v>
      </c>
    </row>
    <row r="16" spans="2:9" x14ac:dyDescent="0.3">
      <c r="B16" s="32" t="s">
        <v>32</v>
      </c>
      <c r="C16" s="33"/>
      <c r="D16" s="33"/>
      <c r="E16" s="34"/>
      <c r="F16" s="34"/>
      <c r="G16" s="39"/>
      <c r="H16" s="40"/>
      <c r="I16" s="41">
        <f>-G14</f>
        <v>100</v>
      </c>
    </row>
    <row r="17" spans="2:9" x14ac:dyDescent="0.3">
      <c r="B17" s="32" t="s">
        <v>15</v>
      </c>
      <c r="C17" s="33"/>
      <c r="D17" s="33"/>
      <c r="E17" s="42">
        <f>SUM(G17:I17)</f>
        <v>20.000000000000028</v>
      </c>
      <c r="F17" s="42"/>
      <c r="G17" s="35">
        <f>G14+G15+G16</f>
        <v>-100</v>
      </c>
      <c r="H17" s="37">
        <f>H14+H15+H16</f>
        <v>10.000000000000014</v>
      </c>
      <c r="I17" s="38">
        <f t="shared" ref="I17" si="1">I14+I15+I16</f>
        <v>110.00000000000001</v>
      </c>
    </row>
    <row r="18" spans="2:9" x14ac:dyDescent="0.3">
      <c r="B18" s="32" t="s">
        <v>18</v>
      </c>
      <c r="C18" s="33"/>
      <c r="D18" s="33"/>
      <c r="E18" s="44">
        <f>IRR(G17:I17)</f>
        <v>0.10000000000000009</v>
      </c>
      <c r="F18" s="44"/>
      <c r="G18" s="33"/>
      <c r="H18" s="33"/>
      <c r="I18" s="36"/>
    </row>
    <row r="19" spans="2:9" x14ac:dyDescent="0.3">
      <c r="B19" s="51" t="s">
        <v>11</v>
      </c>
      <c r="C19" s="52"/>
      <c r="D19" s="39"/>
      <c r="E19" s="53"/>
      <c r="F19" s="53"/>
      <c r="G19" s="54" t="e">
        <f>IRR($G17:G17)</f>
        <v>#NUM!</v>
      </c>
      <c r="H19" s="55">
        <f>IRR($G17:H17)</f>
        <v>-0.89999999999999991</v>
      </c>
      <c r="I19" s="56">
        <f>IRR($G17:I17)</f>
        <v>0.10000000000000009</v>
      </c>
    </row>
    <row r="20" spans="2:9" x14ac:dyDescent="0.3">
      <c r="C20" s="45"/>
      <c r="E20" s="57"/>
      <c r="F20" s="57"/>
      <c r="H20" s="58"/>
      <c r="I20" s="58"/>
    </row>
    <row r="21" spans="2:9" x14ac:dyDescent="0.3">
      <c r="B21" s="13" t="s">
        <v>8</v>
      </c>
      <c r="E21" s="26">
        <v>0.15</v>
      </c>
      <c r="F21" s="26"/>
    </row>
    <row r="22" spans="2:9" x14ac:dyDescent="0.3">
      <c r="B22" s="27"/>
      <c r="C22" s="28"/>
      <c r="D22" s="28"/>
      <c r="E22" s="29"/>
      <c r="F22" s="29"/>
      <c r="G22" s="30" t="s">
        <v>1</v>
      </c>
      <c r="H22" s="30" t="s">
        <v>2</v>
      </c>
      <c r="I22" s="31"/>
    </row>
    <row r="23" spans="2:9" x14ac:dyDescent="0.3">
      <c r="B23" s="32" t="s">
        <v>7</v>
      </c>
      <c r="C23" s="33"/>
      <c r="D23" s="33"/>
      <c r="E23" s="34"/>
      <c r="F23" s="34"/>
      <c r="G23" s="35">
        <f>-100</f>
        <v>-100</v>
      </c>
      <c r="H23" s="35"/>
      <c r="I23" s="36"/>
    </row>
    <row r="24" spans="2:9" x14ac:dyDescent="0.3">
      <c r="B24" s="32" t="s">
        <v>33</v>
      </c>
      <c r="C24" s="33"/>
      <c r="D24" s="33"/>
      <c r="E24" s="34"/>
      <c r="F24" s="34"/>
      <c r="G24" s="33"/>
      <c r="H24" s="37">
        <f>-$G$23*(1+$E$21)+$G$23</f>
        <v>14.999999999999986</v>
      </c>
      <c r="I24" s="38"/>
    </row>
    <row r="25" spans="2:9" x14ac:dyDescent="0.3">
      <c r="B25" s="32" t="s">
        <v>30</v>
      </c>
      <c r="C25" s="33"/>
      <c r="D25" s="33"/>
      <c r="E25" s="34"/>
      <c r="F25" s="34"/>
      <c r="G25" s="39"/>
      <c r="H25" s="40">
        <f>-G23</f>
        <v>100</v>
      </c>
      <c r="I25" s="41"/>
    </row>
    <row r="26" spans="2:9" x14ac:dyDescent="0.3">
      <c r="B26" s="32" t="s">
        <v>15</v>
      </c>
      <c r="C26" s="33"/>
      <c r="D26" s="33"/>
      <c r="E26" s="42">
        <f>SUM(G26:H26)</f>
        <v>14.999999999999986</v>
      </c>
      <c r="F26" s="42"/>
      <c r="G26" s="35">
        <f>G23+G24+G25</f>
        <v>-100</v>
      </c>
      <c r="H26" s="37">
        <f t="shared" ref="H26" si="2">H23+H24+H25</f>
        <v>114.99999999999999</v>
      </c>
      <c r="I26" s="43"/>
    </row>
    <row r="27" spans="2:9" x14ac:dyDescent="0.3">
      <c r="B27" s="32" t="s">
        <v>18</v>
      </c>
      <c r="C27" s="33"/>
      <c r="D27" s="33"/>
      <c r="E27" s="44">
        <f>IRR(G26:H26)</f>
        <v>0.14999999999999969</v>
      </c>
      <c r="F27" s="44"/>
      <c r="G27" s="33"/>
      <c r="H27" s="33"/>
      <c r="I27" s="36"/>
    </row>
    <row r="28" spans="2:9" x14ac:dyDescent="0.3">
      <c r="B28" s="32" t="s">
        <v>11</v>
      </c>
      <c r="C28" s="45"/>
      <c r="D28" s="33"/>
      <c r="E28" s="34"/>
      <c r="F28" s="34"/>
      <c r="G28" s="33"/>
      <c r="H28" s="47">
        <f>IRR($G26:H26)</f>
        <v>0.14999999999999969</v>
      </c>
      <c r="I28" s="48"/>
    </row>
    <row r="29" spans="2:9" x14ac:dyDescent="0.3">
      <c r="B29" s="32"/>
      <c r="C29" s="45"/>
      <c r="D29" s="33"/>
      <c r="E29" s="34"/>
      <c r="F29" s="34"/>
      <c r="G29" s="33"/>
      <c r="H29" s="45"/>
      <c r="I29" s="48"/>
    </row>
    <row r="30" spans="2:9" x14ac:dyDescent="0.3">
      <c r="B30" s="32"/>
      <c r="C30" s="33"/>
      <c r="D30" s="33"/>
      <c r="E30" s="34"/>
      <c r="F30" s="34"/>
      <c r="G30" s="49" t="s">
        <v>1</v>
      </c>
      <c r="H30" s="49" t="s">
        <v>2</v>
      </c>
      <c r="I30" s="50" t="s">
        <v>3</v>
      </c>
    </row>
    <row r="31" spans="2:9" x14ac:dyDescent="0.3">
      <c r="B31" s="32" t="s">
        <v>7</v>
      </c>
      <c r="C31" s="33"/>
      <c r="D31" s="33"/>
      <c r="E31" s="34"/>
      <c r="F31" s="34"/>
      <c r="G31" s="35">
        <f>-100</f>
        <v>-100</v>
      </c>
      <c r="H31" s="35"/>
      <c r="I31" s="36"/>
    </row>
    <row r="32" spans="2:9" x14ac:dyDescent="0.3">
      <c r="B32" s="32" t="s">
        <v>34</v>
      </c>
      <c r="C32" s="33"/>
      <c r="D32" s="33"/>
      <c r="E32" s="34"/>
      <c r="F32" s="34"/>
      <c r="G32" s="33"/>
      <c r="H32" s="37">
        <f>-$G$31*(1+$E$21)+$G$31</f>
        <v>14.999999999999986</v>
      </c>
      <c r="I32" s="38">
        <f>-$G$31*(1+$E$21)+$G$31</f>
        <v>14.999999999999986</v>
      </c>
    </row>
    <row r="33" spans="2:9" x14ac:dyDescent="0.3">
      <c r="B33" s="32" t="s">
        <v>32</v>
      </c>
      <c r="C33" s="33"/>
      <c r="D33" s="33"/>
      <c r="E33" s="34"/>
      <c r="F33" s="34"/>
      <c r="G33" s="39"/>
      <c r="H33" s="40"/>
      <c r="I33" s="41">
        <f>-G31</f>
        <v>100</v>
      </c>
    </row>
    <row r="34" spans="2:9" x14ac:dyDescent="0.3">
      <c r="B34" s="32" t="s">
        <v>15</v>
      </c>
      <c r="C34" s="33"/>
      <c r="D34" s="33"/>
      <c r="E34" s="42">
        <f>SUM(G34:I34)</f>
        <v>29.999999999999972</v>
      </c>
      <c r="F34" s="42"/>
      <c r="G34" s="35">
        <f>G31+G32+G33</f>
        <v>-100</v>
      </c>
      <c r="H34" s="37">
        <f>H31+H32+H33</f>
        <v>14.999999999999986</v>
      </c>
      <c r="I34" s="38">
        <f t="shared" ref="I34" si="3">I31+I32+I33</f>
        <v>114.99999999999999</v>
      </c>
    </row>
    <row r="35" spans="2:9" x14ac:dyDescent="0.3">
      <c r="B35" s="32" t="s">
        <v>18</v>
      </c>
      <c r="C35" s="33"/>
      <c r="D35" s="33"/>
      <c r="E35" s="44">
        <f>IRR(G34:I34)</f>
        <v>0.14999999999990554</v>
      </c>
      <c r="F35" s="44"/>
      <c r="G35" s="33"/>
      <c r="H35" s="33"/>
      <c r="I35" s="36"/>
    </row>
    <row r="36" spans="2:9" x14ac:dyDescent="0.3">
      <c r="B36" s="51" t="s">
        <v>11</v>
      </c>
      <c r="C36" s="52"/>
      <c r="D36" s="39"/>
      <c r="E36" s="53"/>
      <c r="F36" s="53"/>
      <c r="G36" s="54" t="e">
        <f>IRR($G34:G34)</f>
        <v>#NUM!</v>
      </c>
      <c r="H36" s="55">
        <f>IRR($G34:H34)</f>
        <v>-0.85000000000000009</v>
      </c>
      <c r="I36" s="56">
        <f>IRR($G34:I34)</f>
        <v>0.14999999999990554</v>
      </c>
    </row>
    <row r="37" spans="2:9" x14ac:dyDescent="0.3">
      <c r="C37" s="45"/>
      <c r="E37" s="57"/>
      <c r="F37" s="57"/>
      <c r="H37" s="59"/>
      <c r="I37" s="59"/>
    </row>
    <row r="38" spans="2:9" x14ac:dyDescent="0.3">
      <c r="B38" s="13" t="s">
        <v>16</v>
      </c>
      <c r="C38" s="45"/>
      <c r="E38" s="57"/>
      <c r="F38" s="57"/>
      <c r="H38" s="60" t="s">
        <v>2</v>
      </c>
      <c r="I38" s="60" t="s">
        <v>3</v>
      </c>
    </row>
    <row r="39" spans="2:9" x14ac:dyDescent="0.3">
      <c r="B39" s="12" t="s">
        <v>35</v>
      </c>
      <c r="E39" s="57"/>
      <c r="F39" s="57"/>
      <c r="H39" s="61">
        <f>H24</f>
        <v>14.999999999999986</v>
      </c>
      <c r="I39" s="61">
        <f>I32</f>
        <v>14.999999999999986</v>
      </c>
    </row>
    <row r="40" spans="2:9" x14ac:dyDescent="0.3">
      <c r="B40" s="12" t="s">
        <v>36</v>
      </c>
      <c r="E40" s="57"/>
      <c r="F40" s="57"/>
      <c r="H40" s="61">
        <f>H7</f>
        <v>10.000000000000014</v>
      </c>
      <c r="I40" s="61">
        <f>I15</f>
        <v>10.000000000000014</v>
      </c>
    </row>
    <row r="41" spans="2:9" x14ac:dyDescent="0.3">
      <c r="E41" s="57"/>
      <c r="F41" s="57"/>
      <c r="H41" s="61"/>
      <c r="I41" s="61"/>
    </row>
    <row r="42" spans="2:9" ht="55.5" customHeight="1" x14ac:dyDescent="0.3">
      <c r="B42" s="76" t="s">
        <v>21</v>
      </c>
      <c r="C42" s="76"/>
      <c r="D42" s="76"/>
      <c r="E42" s="76"/>
      <c r="F42" s="76"/>
      <c r="G42" s="76"/>
      <c r="H42" s="62" t="s">
        <v>19</v>
      </c>
      <c r="I42" s="62" t="s">
        <v>20</v>
      </c>
    </row>
    <row r="43" spans="2:9" ht="25.5" customHeight="1" x14ac:dyDescent="0.3">
      <c r="B43" s="76"/>
      <c r="C43" s="76"/>
      <c r="D43" s="76"/>
      <c r="E43" s="76"/>
      <c r="F43" s="76"/>
      <c r="G43" s="76"/>
      <c r="H43" s="63">
        <f>H39-H40</f>
        <v>4.9999999999999716</v>
      </c>
      <c r="I43" s="63">
        <f>I39-I40</f>
        <v>4.9999999999999716</v>
      </c>
    </row>
    <row r="44" spans="2:9" x14ac:dyDescent="0.3">
      <c r="B44" s="13" t="s">
        <v>17</v>
      </c>
      <c r="E44" s="57"/>
      <c r="F44" s="57"/>
    </row>
    <row r="45" spans="2:9" x14ac:dyDescent="0.3">
      <c r="E45" s="57"/>
      <c r="F45" s="57"/>
    </row>
  </sheetData>
  <mergeCells count="1">
    <mergeCell ref="B42:G4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I69"/>
  <sheetViews>
    <sheetView zoomScaleNormal="100" workbookViewId="0"/>
  </sheetViews>
  <sheetFormatPr defaultRowHeight="18.75" x14ac:dyDescent="0.3"/>
  <cols>
    <col min="1" max="1" width="2.625" style="12" customWidth="1"/>
    <col min="2" max="2" width="4.375" style="12" customWidth="1"/>
    <col min="3" max="3" width="31" style="12" customWidth="1"/>
    <col min="4" max="4" width="2.125" style="12" customWidth="1"/>
    <col min="5" max="5" width="13.125" style="12" customWidth="1"/>
    <col min="6" max="6" width="2.625" style="12" customWidth="1"/>
    <col min="7" max="9" width="12.625" style="12" customWidth="1"/>
    <col min="10" max="16384" width="9" style="12"/>
  </cols>
  <sheetData>
    <row r="1" spans="2:9" ht="12.75" customHeight="1" x14ac:dyDescent="0.3">
      <c r="D1" s="22"/>
      <c r="E1" s="23"/>
      <c r="F1" s="23"/>
      <c r="G1" s="23"/>
    </row>
    <row r="2" spans="2:9" ht="23.25" x14ac:dyDescent="0.35">
      <c r="B2" s="25" t="s">
        <v>42</v>
      </c>
    </row>
    <row r="4" spans="2:9" x14ac:dyDescent="0.3">
      <c r="B4" s="13" t="s">
        <v>6</v>
      </c>
      <c r="E4" s="26">
        <v>0.1</v>
      </c>
      <c r="F4" s="26"/>
    </row>
    <row r="5" spans="2:9" x14ac:dyDescent="0.3">
      <c r="B5" s="27"/>
      <c r="C5" s="28"/>
      <c r="D5" s="28"/>
      <c r="E5" s="29"/>
      <c r="F5" s="29"/>
      <c r="G5" s="30" t="s">
        <v>1</v>
      </c>
      <c r="H5" s="30" t="s">
        <v>2</v>
      </c>
      <c r="I5" s="31"/>
    </row>
    <row r="6" spans="2:9" x14ac:dyDescent="0.3">
      <c r="B6" s="32" t="s">
        <v>7</v>
      </c>
      <c r="C6" s="33"/>
      <c r="D6" s="33"/>
      <c r="E6" s="34"/>
      <c r="F6" s="34"/>
      <c r="G6" s="35">
        <f>-100</f>
        <v>-100</v>
      </c>
      <c r="H6" s="35"/>
      <c r="I6" s="36"/>
    </row>
    <row r="7" spans="2:9" x14ac:dyDescent="0.3">
      <c r="B7" s="32" t="s">
        <v>29</v>
      </c>
      <c r="C7" s="33"/>
      <c r="D7" s="33"/>
      <c r="E7" s="34"/>
      <c r="F7" s="34"/>
      <c r="G7" s="33"/>
      <c r="H7" s="37">
        <f>-G6*(1+$E$4)+G6</f>
        <v>10.000000000000014</v>
      </c>
      <c r="I7" s="38"/>
    </row>
    <row r="8" spans="2:9" x14ac:dyDescent="0.3">
      <c r="B8" s="32" t="s">
        <v>30</v>
      </c>
      <c r="C8" s="33"/>
      <c r="D8" s="33"/>
      <c r="E8" s="34"/>
      <c r="F8" s="34"/>
      <c r="G8" s="39"/>
      <c r="H8" s="40">
        <f>-G6</f>
        <v>100</v>
      </c>
      <c r="I8" s="41"/>
    </row>
    <row r="9" spans="2:9" x14ac:dyDescent="0.3">
      <c r="B9" s="32" t="s">
        <v>15</v>
      </c>
      <c r="C9" s="33"/>
      <c r="D9" s="33"/>
      <c r="E9" s="42">
        <f>SUM(G9:H9)</f>
        <v>10.000000000000014</v>
      </c>
      <c r="F9" s="42"/>
      <c r="G9" s="35">
        <f>G6+G7+G8</f>
        <v>-100</v>
      </c>
      <c r="H9" s="37">
        <f t="shared" ref="H9" si="0">H6+H7+H8</f>
        <v>110.00000000000001</v>
      </c>
      <c r="I9" s="43"/>
    </row>
    <row r="10" spans="2:9" x14ac:dyDescent="0.3">
      <c r="B10" s="32" t="s">
        <v>18</v>
      </c>
      <c r="C10" s="33"/>
      <c r="D10" s="33"/>
      <c r="E10" s="44">
        <f>IRR(G9:H9)</f>
        <v>0.10000000000000009</v>
      </c>
      <c r="F10" s="44"/>
      <c r="G10" s="33"/>
      <c r="H10" s="33"/>
      <c r="I10" s="36"/>
    </row>
    <row r="11" spans="2:9" x14ac:dyDescent="0.3">
      <c r="B11" s="32" t="s">
        <v>11</v>
      </c>
      <c r="C11" s="45"/>
      <c r="D11" s="33"/>
      <c r="E11" s="34"/>
      <c r="F11" s="34"/>
      <c r="G11" s="46" t="e">
        <f>IRR($G9:G9)</f>
        <v>#NUM!</v>
      </c>
      <c r="H11" s="47">
        <f>IRR($G9:H9)</f>
        <v>0.10000000000000009</v>
      </c>
      <c r="I11" s="48"/>
    </row>
    <row r="12" spans="2:9" x14ac:dyDescent="0.3">
      <c r="B12" s="32"/>
      <c r="C12" s="45"/>
      <c r="D12" s="33"/>
      <c r="E12" s="34"/>
      <c r="F12" s="34"/>
      <c r="G12" s="33"/>
      <c r="H12" s="45"/>
      <c r="I12" s="48"/>
    </row>
    <row r="13" spans="2:9" x14ac:dyDescent="0.3">
      <c r="B13" s="32"/>
      <c r="C13" s="33"/>
      <c r="D13" s="33"/>
      <c r="E13" s="34"/>
      <c r="F13" s="34"/>
      <c r="G13" s="49" t="s">
        <v>1</v>
      </c>
      <c r="H13" s="49" t="s">
        <v>2</v>
      </c>
      <c r="I13" s="50" t="s">
        <v>3</v>
      </c>
    </row>
    <row r="14" spans="2:9" x14ac:dyDescent="0.3">
      <c r="B14" s="32" t="s">
        <v>7</v>
      </c>
      <c r="C14" s="33"/>
      <c r="D14" s="33"/>
      <c r="E14" s="34"/>
      <c r="F14" s="34"/>
      <c r="G14" s="35">
        <f>-100</f>
        <v>-100</v>
      </c>
      <c r="H14" s="35"/>
      <c r="I14" s="36"/>
    </row>
    <row r="15" spans="2:9" x14ac:dyDescent="0.3">
      <c r="B15" s="32" t="s">
        <v>31</v>
      </c>
      <c r="C15" s="33"/>
      <c r="D15" s="33"/>
      <c r="E15" s="34"/>
      <c r="F15" s="34"/>
      <c r="G15" s="33"/>
      <c r="H15" s="37">
        <f>-$G$14*(1+$E$4)+$G$14</f>
        <v>10.000000000000014</v>
      </c>
      <c r="I15" s="38">
        <f>-$G$14*(1+$E$4)+$G$14</f>
        <v>10.000000000000014</v>
      </c>
    </row>
    <row r="16" spans="2:9" x14ac:dyDescent="0.3">
      <c r="B16" s="32" t="s">
        <v>32</v>
      </c>
      <c r="C16" s="33"/>
      <c r="D16" s="33"/>
      <c r="E16" s="34"/>
      <c r="F16" s="34"/>
      <c r="G16" s="39"/>
      <c r="H16" s="40"/>
      <c r="I16" s="41">
        <f>-G14</f>
        <v>100</v>
      </c>
    </row>
    <row r="17" spans="2:9" x14ac:dyDescent="0.3">
      <c r="B17" s="32" t="s">
        <v>15</v>
      </c>
      <c r="C17" s="33"/>
      <c r="D17" s="33"/>
      <c r="E17" s="42">
        <f>SUM(G17:I17)</f>
        <v>20.000000000000028</v>
      </c>
      <c r="F17" s="42"/>
      <c r="G17" s="35">
        <f>G14+G15+G16</f>
        <v>-100</v>
      </c>
      <c r="H17" s="37">
        <f>H14+H15+H16</f>
        <v>10.000000000000014</v>
      </c>
      <c r="I17" s="38">
        <f t="shared" ref="I17" si="1">I14+I15+I16</f>
        <v>110.00000000000001</v>
      </c>
    </row>
    <row r="18" spans="2:9" x14ac:dyDescent="0.3">
      <c r="B18" s="32" t="s">
        <v>18</v>
      </c>
      <c r="C18" s="33"/>
      <c r="D18" s="33"/>
      <c r="E18" s="44">
        <f>IRR(G17:I17)</f>
        <v>0.10000000000000009</v>
      </c>
      <c r="F18" s="44"/>
      <c r="G18" s="33"/>
      <c r="H18" s="33"/>
      <c r="I18" s="36"/>
    </row>
    <row r="19" spans="2:9" x14ac:dyDescent="0.3">
      <c r="B19" s="51" t="s">
        <v>11</v>
      </c>
      <c r="C19" s="52"/>
      <c r="D19" s="39"/>
      <c r="E19" s="53"/>
      <c r="F19" s="53"/>
      <c r="G19" s="54" t="e">
        <f>IRR($G17:G17)</f>
        <v>#NUM!</v>
      </c>
      <c r="H19" s="55">
        <f>IRR($G17:H17)</f>
        <v>-0.89999999999999991</v>
      </c>
      <c r="I19" s="56">
        <f>IRR($G17:I17)</f>
        <v>0.10000000000000009</v>
      </c>
    </row>
    <row r="20" spans="2:9" x14ac:dyDescent="0.3">
      <c r="C20" s="45"/>
      <c r="E20" s="57"/>
      <c r="F20" s="57"/>
      <c r="H20" s="58"/>
      <c r="I20" s="58"/>
    </row>
    <row r="21" spans="2:9" x14ac:dyDescent="0.3">
      <c r="B21" s="13" t="s">
        <v>8</v>
      </c>
      <c r="E21" s="26">
        <v>0.15</v>
      </c>
      <c r="F21" s="26"/>
    </row>
    <row r="22" spans="2:9" x14ac:dyDescent="0.3">
      <c r="B22" s="27"/>
      <c r="C22" s="28"/>
      <c r="D22" s="28"/>
      <c r="E22" s="29"/>
      <c r="F22" s="29"/>
      <c r="G22" s="30" t="s">
        <v>1</v>
      </c>
      <c r="H22" s="30" t="s">
        <v>2</v>
      </c>
      <c r="I22" s="31"/>
    </row>
    <row r="23" spans="2:9" x14ac:dyDescent="0.3">
      <c r="B23" s="32" t="s">
        <v>7</v>
      </c>
      <c r="C23" s="33"/>
      <c r="D23" s="33"/>
      <c r="E23" s="34"/>
      <c r="F23" s="34"/>
      <c r="G23" s="35">
        <f>-100</f>
        <v>-100</v>
      </c>
      <c r="H23" s="35"/>
      <c r="I23" s="36"/>
    </row>
    <row r="24" spans="2:9" x14ac:dyDescent="0.3">
      <c r="B24" s="32" t="s">
        <v>33</v>
      </c>
      <c r="C24" s="33"/>
      <c r="D24" s="33"/>
      <c r="E24" s="34"/>
      <c r="F24" s="34"/>
      <c r="G24" s="33"/>
      <c r="H24" s="37">
        <f>-$G$23*(1+$E$21)+$G$23</f>
        <v>14.999999999999986</v>
      </c>
      <c r="I24" s="38"/>
    </row>
    <row r="25" spans="2:9" x14ac:dyDescent="0.3">
      <c r="B25" s="32" t="s">
        <v>30</v>
      </c>
      <c r="C25" s="33"/>
      <c r="D25" s="33"/>
      <c r="E25" s="34"/>
      <c r="F25" s="34"/>
      <c r="G25" s="39"/>
      <c r="H25" s="40">
        <f>-G23</f>
        <v>100</v>
      </c>
      <c r="I25" s="41"/>
    </row>
    <row r="26" spans="2:9" x14ac:dyDescent="0.3">
      <c r="B26" s="32" t="s">
        <v>15</v>
      </c>
      <c r="C26" s="33"/>
      <c r="D26" s="33"/>
      <c r="E26" s="42">
        <f>SUM(G26:H26)</f>
        <v>14.999999999999986</v>
      </c>
      <c r="F26" s="42"/>
      <c r="G26" s="35">
        <f>G23+G24+G25</f>
        <v>-100</v>
      </c>
      <c r="H26" s="37">
        <f t="shared" ref="H26" si="2">H23+H24+H25</f>
        <v>114.99999999999999</v>
      </c>
      <c r="I26" s="43"/>
    </row>
    <row r="27" spans="2:9" x14ac:dyDescent="0.3">
      <c r="B27" s="32" t="s">
        <v>18</v>
      </c>
      <c r="C27" s="33"/>
      <c r="D27" s="33"/>
      <c r="E27" s="44">
        <f>IRR(G26:H26)</f>
        <v>0.14999999999999969</v>
      </c>
      <c r="F27" s="44"/>
      <c r="G27" s="33"/>
      <c r="H27" s="33"/>
      <c r="I27" s="36"/>
    </row>
    <row r="28" spans="2:9" x14ac:dyDescent="0.3">
      <c r="B28" s="32" t="s">
        <v>11</v>
      </c>
      <c r="C28" s="45"/>
      <c r="D28" s="33"/>
      <c r="E28" s="34"/>
      <c r="F28" s="34"/>
      <c r="G28" s="33"/>
      <c r="H28" s="47">
        <f>IRR($G26:H26)</f>
        <v>0.14999999999999969</v>
      </c>
      <c r="I28" s="48"/>
    </row>
    <row r="29" spans="2:9" x14ac:dyDescent="0.3">
      <c r="B29" s="32"/>
      <c r="C29" s="45"/>
      <c r="D29" s="33"/>
      <c r="E29" s="34"/>
      <c r="F29" s="34"/>
      <c r="G29" s="33"/>
      <c r="H29" s="45"/>
      <c r="I29" s="48"/>
    </row>
    <row r="30" spans="2:9" x14ac:dyDescent="0.3">
      <c r="B30" s="32"/>
      <c r="C30" s="33"/>
      <c r="D30" s="33"/>
      <c r="E30" s="34"/>
      <c r="F30" s="34"/>
      <c r="G30" s="49" t="s">
        <v>1</v>
      </c>
      <c r="H30" s="49" t="s">
        <v>2</v>
      </c>
      <c r="I30" s="50" t="s">
        <v>3</v>
      </c>
    </row>
    <row r="31" spans="2:9" x14ac:dyDescent="0.3">
      <c r="B31" s="32" t="s">
        <v>7</v>
      </c>
      <c r="C31" s="33"/>
      <c r="D31" s="33"/>
      <c r="E31" s="34"/>
      <c r="F31" s="34"/>
      <c r="G31" s="35">
        <f>-100</f>
        <v>-100</v>
      </c>
      <c r="H31" s="35"/>
      <c r="I31" s="36"/>
    </row>
    <row r="32" spans="2:9" x14ac:dyDescent="0.3">
      <c r="B32" s="32" t="s">
        <v>34</v>
      </c>
      <c r="C32" s="33"/>
      <c r="D32" s="33"/>
      <c r="E32" s="34"/>
      <c r="F32" s="34"/>
      <c r="G32" s="33"/>
      <c r="H32" s="37">
        <f>-$G$31*(1+$E$21)+$G$31</f>
        <v>14.999999999999986</v>
      </c>
      <c r="I32" s="38">
        <f>-$G$31*(1+$E$21)+$G$31</f>
        <v>14.999999999999986</v>
      </c>
    </row>
    <row r="33" spans="2:9" x14ac:dyDescent="0.3">
      <c r="B33" s="32" t="s">
        <v>32</v>
      </c>
      <c r="C33" s="33"/>
      <c r="D33" s="33"/>
      <c r="E33" s="34"/>
      <c r="F33" s="34"/>
      <c r="G33" s="39"/>
      <c r="H33" s="40"/>
      <c r="I33" s="41">
        <f>-G31</f>
        <v>100</v>
      </c>
    </row>
    <row r="34" spans="2:9" x14ac:dyDescent="0.3">
      <c r="B34" s="32" t="s">
        <v>15</v>
      </c>
      <c r="C34" s="33"/>
      <c r="D34" s="33"/>
      <c r="E34" s="42">
        <f>SUM(G34:I34)</f>
        <v>29.999999999999972</v>
      </c>
      <c r="F34" s="42"/>
      <c r="G34" s="35">
        <f>G31+G32+G33</f>
        <v>-100</v>
      </c>
      <c r="H34" s="37">
        <f>H31+H32+H33</f>
        <v>14.999999999999986</v>
      </c>
      <c r="I34" s="38">
        <f t="shared" ref="I34" si="3">I31+I32+I33</f>
        <v>114.99999999999999</v>
      </c>
    </row>
    <row r="35" spans="2:9" x14ac:dyDescent="0.3">
      <c r="B35" s="32" t="s">
        <v>18</v>
      </c>
      <c r="C35" s="33"/>
      <c r="D35" s="33"/>
      <c r="E35" s="44">
        <f>IRR(G34:I34)</f>
        <v>0.14999999999990554</v>
      </c>
      <c r="F35" s="44"/>
      <c r="G35" s="33"/>
      <c r="H35" s="33"/>
      <c r="I35" s="36"/>
    </row>
    <row r="36" spans="2:9" x14ac:dyDescent="0.3">
      <c r="B36" s="51" t="s">
        <v>11</v>
      </c>
      <c r="C36" s="52"/>
      <c r="D36" s="39"/>
      <c r="E36" s="53"/>
      <c r="F36" s="53"/>
      <c r="G36" s="54" t="e">
        <f>IRR($G34:G34)</f>
        <v>#NUM!</v>
      </c>
      <c r="H36" s="55">
        <f>IRR($G34:H34)</f>
        <v>-0.85000000000000009</v>
      </c>
      <c r="I36" s="56">
        <f>IRR($G34:I34)</f>
        <v>0.14999999999990554</v>
      </c>
    </row>
    <row r="37" spans="2:9" x14ac:dyDescent="0.3">
      <c r="C37" s="45"/>
      <c r="E37" s="57"/>
      <c r="F37" s="57"/>
      <c r="H37" s="59"/>
      <c r="I37" s="59"/>
    </row>
    <row r="38" spans="2:9" x14ac:dyDescent="0.3">
      <c r="B38" s="13" t="s">
        <v>16</v>
      </c>
      <c r="C38" s="45"/>
      <c r="E38" s="57"/>
      <c r="F38" s="57"/>
      <c r="H38" s="60" t="s">
        <v>2</v>
      </c>
      <c r="I38" s="60" t="s">
        <v>3</v>
      </c>
    </row>
    <row r="39" spans="2:9" x14ac:dyDescent="0.3">
      <c r="B39" s="12" t="s">
        <v>35</v>
      </c>
      <c r="E39" s="57"/>
      <c r="F39" s="57"/>
      <c r="H39" s="61">
        <f>H24</f>
        <v>14.999999999999986</v>
      </c>
      <c r="I39" s="61">
        <f>I32</f>
        <v>14.999999999999986</v>
      </c>
    </row>
    <row r="40" spans="2:9" x14ac:dyDescent="0.3">
      <c r="B40" s="12" t="s">
        <v>36</v>
      </c>
      <c r="E40" s="57"/>
      <c r="F40" s="57"/>
      <c r="H40" s="61">
        <f>H7</f>
        <v>10.000000000000014</v>
      </c>
      <c r="I40" s="61">
        <f>I15</f>
        <v>10.000000000000014</v>
      </c>
    </row>
    <row r="41" spans="2:9" x14ac:dyDescent="0.3">
      <c r="E41" s="57"/>
      <c r="F41" s="57"/>
      <c r="H41" s="61"/>
      <c r="I41" s="61"/>
    </row>
    <row r="42" spans="2:9" ht="55.5" customHeight="1" x14ac:dyDescent="0.3">
      <c r="B42" s="76" t="s">
        <v>21</v>
      </c>
      <c r="C42" s="76"/>
      <c r="D42" s="76"/>
      <c r="E42" s="76"/>
      <c r="F42" s="76"/>
      <c r="G42" s="76"/>
      <c r="H42" s="62" t="s">
        <v>19</v>
      </c>
      <c r="I42" s="62" t="s">
        <v>20</v>
      </c>
    </row>
    <row r="43" spans="2:9" ht="25.5" customHeight="1" x14ac:dyDescent="0.3">
      <c r="B43" s="76"/>
      <c r="C43" s="76"/>
      <c r="D43" s="76"/>
      <c r="E43" s="76"/>
      <c r="F43" s="76"/>
      <c r="G43" s="76"/>
      <c r="H43" s="63">
        <f>H39-H40</f>
        <v>4.9999999999999716</v>
      </c>
      <c r="I43" s="63">
        <f>I39-I40</f>
        <v>4.9999999999999716</v>
      </c>
    </row>
    <row r="44" spans="2:9" x14ac:dyDescent="0.3">
      <c r="B44" s="13" t="s">
        <v>17</v>
      </c>
      <c r="E44" s="57"/>
      <c r="F44" s="57"/>
    </row>
    <row r="45" spans="2:9" x14ac:dyDescent="0.3">
      <c r="E45" s="57"/>
      <c r="F45" s="57"/>
    </row>
    <row r="46" spans="2:9" x14ac:dyDescent="0.3">
      <c r="B46" s="13" t="s">
        <v>22</v>
      </c>
      <c r="E46" s="26">
        <v>0.18</v>
      </c>
      <c r="F46" s="26"/>
    </row>
    <row r="47" spans="2:9" x14ac:dyDescent="0.3">
      <c r="B47" s="27"/>
      <c r="C47" s="28"/>
      <c r="D47" s="28"/>
      <c r="E47" s="29"/>
      <c r="F47" s="29"/>
      <c r="G47" s="30" t="s">
        <v>1</v>
      </c>
      <c r="H47" s="30" t="s">
        <v>2</v>
      </c>
      <c r="I47" s="31"/>
    </row>
    <row r="48" spans="2:9" x14ac:dyDescent="0.3">
      <c r="B48" s="32" t="s">
        <v>7</v>
      </c>
      <c r="C48" s="33"/>
      <c r="D48" s="33"/>
      <c r="E48" s="34"/>
      <c r="F48" s="34"/>
      <c r="G48" s="35">
        <f>-100</f>
        <v>-100</v>
      </c>
      <c r="H48" s="35"/>
      <c r="I48" s="36"/>
    </row>
    <row r="49" spans="2:9" x14ac:dyDescent="0.3">
      <c r="B49" s="32" t="s">
        <v>37</v>
      </c>
      <c r="C49" s="33"/>
      <c r="D49" s="33"/>
      <c r="E49" s="34"/>
      <c r="F49" s="34"/>
      <c r="G49" s="33"/>
      <c r="H49" s="37">
        <f>-$G$48*(1+$E$46)+$G$48</f>
        <v>18</v>
      </c>
      <c r="I49" s="38"/>
    </row>
    <row r="50" spans="2:9" x14ac:dyDescent="0.3">
      <c r="B50" s="32" t="s">
        <v>30</v>
      </c>
      <c r="C50" s="33"/>
      <c r="D50" s="33"/>
      <c r="E50" s="34"/>
      <c r="F50" s="34"/>
      <c r="G50" s="39"/>
      <c r="H50" s="40">
        <f>-G48</f>
        <v>100</v>
      </c>
      <c r="I50" s="41"/>
    </row>
    <row r="51" spans="2:9" x14ac:dyDescent="0.3">
      <c r="B51" s="32" t="s">
        <v>15</v>
      </c>
      <c r="C51" s="33"/>
      <c r="D51" s="33"/>
      <c r="E51" s="42">
        <f>SUM(G51:H51)</f>
        <v>18</v>
      </c>
      <c r="F51" s="42"/>
      <c r="G51" s="35">
        <f>G48+G49+G50</f>
        <v>-100</v>
      </c>
      <c r="H51" s="37">
        <f t="shared" ref="H51" si="4">H48+H49+H50</f>
        <v>118</v>
      </c>
      <c r="I51" s="43"/>
    </row>
    <row r="52" spans="2:9" x14ac:dyDescent="0.3">
      <c r="B52" s="32" t="s">
        <v>18</v>
      </c>
      <c r="C52" s="33"/>
      <c r="D52" s="33"/>
      <c r="E52" s="44">
        <f>IRR(G51:H51)</f>
        <v>0.18000000000000016</v>
      </c>
      <c r="F52" s="44"/>
      <c r="G52" s="33"/>
      <c r="H52" s="33"/>
      <c r="I52" s="36"/>
    </row>
    <row r="53" spans="2:9" x14ac:dyDescent="0.3">
      <c r="B53" s="32" t="s">
        <v>11</v>
      </c>
      <c r="C53" s="45"/>
      <c r="D53" s="33"/>
      <c r="E53" s="34"/>
      <c r="F53" s="34"/>
      <c r="G53" s="33"/>
      <c r="H53" s="47">
        <f>IRR($G51:H51)</f>
        <v>0.18000000000000016</v>
      </c>
      <c r="I53" s="48"/>
    </row>
    <row r="54" spans="2:9" x14ac:dyDescent="0.3">
      <c r="B54" s="32"/>
      <c r="C54" s="45"/>
      <c r="D54" s="33"/>
      <c r="E54" s="34"/>
      <c r="F54" s="34"/>
      <c r="G54" s="33"/>
      <c r="H54" s="45"/>
      <c r="I54" s="48"/>
    </row>
    <row r="55" spans="2:9" x14ac:dyDescent="0.3">
      <c r="B55" s="32"/>
      <c r="C55" s="33"/>
      <c r="D55" s="33"/>
      <c r="E55" s="34"/>
      <c r="F55" s="34"/>
      <c r="G55" s="49" t="s">
        <v>1</v>
      </c>
      <c r="H55" s="49" t="s">
        <v>2</v>
      </c>
      <c r="I55" s="50" t="s">
        <v>3</v>
      </c>
    </row>
    <row r="56" spans="2:9" x14ac:dyDescent="0.3">
      <c r="B56" s="32" t="s">
        <v>7</v>
      </c>
      <c r="C56" s="33"/>
      <c r="D56" s="33"/>
      <c r="E56" s="34"/>
      <c r="F56" s="34"/>
      <c r="G56" s="35">
        <f>-100</f>
        <v>-100</v>
      </c>
      <c r="H56" s="35"/>
      <c r="I56" s="36"/>
    </row>
    <row r="57" spans="2:9" x14ac:dyDescent="0.3">
      <c r="B57" s="32" t="s">
        <v>38</v>
      </c>
      <c r="C57" s="33"/>
      <c r="D57" s="33"/>
      <c r="E57" s="34"/>
      <c r="F57" s="34"/>
      <c r="G57" s="33"/>
      <c r="H57" s="37">
        <f>-$G$56*(1+$E$46)+$G$56</f>
        <v>18</v>
      </c>
      <c r="I57" s="38">
        <f>-$G$56*(1+$E$46)+$G$56</f>
        <v>18</v>
      </c>
    </row>
    <row r="58" spans="2:9" x14ac:dyDescent="0.3">
      <c r="B58" s="32" t="s">
        <v>32</v>
      </c>
      <c r="C58" s="33"/>
      <c r="D58" s="33"/>
      <c r="E58" s="34"/>
      <c r="F58" s="34"/>
      <c r="G58" s="39"/>
      <c r="H58" s="40"/>
      <c r="I58" s="41">
        <f>-G56</f>
        <v>100</v>
      </c>
    </row>
    <row r="59" spans="2:9" x14ac:dyDescent="0.3">
      <c r="B59" s="32" t="s">
        <v>15</v>
      </c>
      <c r="C59" s="33"/>
      <c r="D59" s="33"/>
      <c r="E59" s="42">
        <f>SUM(G59:I59)</f>
        <v>36</v>
      </c>
      <c r="F59" s="42"/>
      <c r="G59" s="35">
        <f>G56+G57+G58</f>
        <v>-100</v>
      </c>
      <c r="H59" s="35">
        <f>H56+H57+H58</f>
        <v>18</v>
      </c>
      <c r="I59" s="38">
        <f t="shared" ref="I59" si="5">I56+I57+I58</f>
        <v>118</v>
      </c>
    </row>
    <row r="60" spans="2:9" x14ac:dyDescent="0.3">
      <c r="B60" s="32" t="s">
        <v>18</v>
      </c>
      <c r="C60" s="33"/>
      <c r="D60" s="33"/>
      <c r="E60" s="44">
        <f>IRR(G59:I59)</f>
        <v>0.17999999999671856</v>
      </c>
      <c r="F60" s="44"/>
      <c r="G60" s="33"/>
      <c r="H60" s="33"/>
      <c r="I60" s="36"/>
    </row>
    <row r="61" spans="2:9" x14ac:dyDescent="0.3">
      <c r="B61" s="51" t="s">
        <v>11</v>
      </c>
      <c r="C61" s="52"/>
      <c r="D61" s="39"/>
      <c r="E61" s="53"/>
      <c r="F61" s="53"/>
      <c r="G61" s="54" t="e">
        <f>IRR($G59:G59)</f>
        <v>#NUM!</v>
      </c>
      <c r="H61" s="55">
        <f>IRR($G59:H59)</f>
        <v>-0.82000000000000006</v>
      </c>
      <c r="I61" s="56">
        <f>IRR($G59:I59)</f>
        <v>0.17999999999671856</v>
      </c>
    </row>
    <row r="63" spans="2:9" x14ac:dyDescent="0.3">
      <c r="B63" s="13" t="s">
        <v>23</v>
      </c>
      <c r="C63" s="45"/>
      <c r="E63" s="57"/>
      <c r="F63" s="57"/>
      <c r="H63" s="60" t="s">
        <v>2</v>
      </c>
      <c r="I63" s="60" t="s">
        <v>3</v>
      </c>
    </row>
    <row r="64" spans="2:9" x14ac:dyDescent="0.3">
      <c r="B64" s="12" t="s">
        <v>39</v>
      </c>
      <c r="E64" s="57"/>
      <c r="F64" s="57"/>
      <c r="H64" s="61">
        <f>H49</f>
        <v>18</v>
      </c>
      <c r="I64" s="61">
        <f>I57</f>
        <v>18</v>
      </c>
    </row>
    <row r="65" spans="2:9" x14ac:dyDescent="0.3">
      <c r="B65" s="12" t="s">
        <v>35</v>
      </c>
      <c r="E65" s="57"/>
      <c r="F65" s="57"/>
      <c r="H65" s="61">
        <f>H24</f>
        <v>14.999999999999986</v>
      </c>
      <c r="I65" s="61">
        <f>I32</f>
        <v>14.999999999999986</v>
      </c>
    </row>
    <row r="66" spans="2:9" x14ac:dyDescent="0.3">
      <c r="E66" s="57"/>
      <c r="F66" s="57"/>
      <c r="H66" s="61"/>
      <c r="I66" s="61"/>
    </row>
    <row r="67" spans="2:9" ht="55.5" customHeight="1" x14ac:dyDescent="0.3">
      <c r="B67" s="76" t="s">
        <v>24</v>
      </c>
      <c r="C67" s="76"/>
      <c r="D67" s="76"/>
      <c r="E67" s="76"/>
      <c r="F67" s="76"/>
      <c r="G67" s="76"/>
      <c r="H67" s="62" t="s">
        <v>19</v>
      </c>
      <c r="I67" s="62" t="s">
        <v>20</v>
      </c>
    </row>
    <row r="68" spans="2:9" ht="25.5" customHeight="1" x14ac:dyDescent="0.3">
      <c r="B68" s="76"/>
      <c r="C68" s="76"/>
      <c r="D68" s="76"/>
      <c r="E68" s="76"/>
      <c r="F68" s="76"/>
      <c r="G68" s="76"/>
      <c r="H68" s="63">
        <f>H64-H65</f>
        <v>3.0000000000000142</v>
      </c>
      <c r="I68" s="63">
        <f>I64-I65</f>
        <v>3.0000000000000142</v>
      </c>
    </row>
    <row r="69" spans="2:9" x14ac:dyDescent="0.3">
      <c r="B69" s="13" t="s">
        <v>25</v>
      </c>
      <c r="E69" s="57"/>
      <c r="F69" s="57"/>
    </row>
  </sheetData>
  <mergeCells count="2">
    <mergeCell ref="B42:G43"/>
    <mergeCell ref="B67:G6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</vt:lpstr>
      <vt:lpstr>IRR Explanation</vt:lpstr>
      <vt:lpstr>IRR Look-Back Calcs 1</vt:lpstr>
      <vt:lpstr>IRR Look-Back Calcs 2</vt:lpstr>
      <vt:lpstr>'IRR Explanation'!Print_Area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REFM</dc:creator>
  <cp:lastModifiedBy>REFM_MacAir</cp:lastModifiedBy>
  <cp:lastPrinted>2011-11-10T13:48:05Z</cp:lastPrinted>
  <dcterms:created xsi:type="dcterms:W3CDTF">2011-11-09T18:29:13Z</dcterms:created>
  <dcterms:modified xsi:type="dcterms:W3CDTF">2012-03-29T15:16:53Z</dcterms:modified>
</cp:coreProperties>
</file>