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140" windowHeight="6780"/>
  </bookViews>
  <sheets>
    <sheet name="Monthly Compounded" sheetId="1" r:id="rId1"/>
  </sheets>
  <externalReferences>
    <externalReference r:id="rId2"/>
    <externalReference r:id="rId3"/>
    <externalReference r:id="rId4"/>
  </externalReferences>
  <definedNames>
    <definedName name="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_1__123Graph_ACHART_1" hidden="1">'[1]REITs &amp; S&amp;P'!$F$11:$F$31</definedName>
    <definedName name="_2__123Graph_ACHART_2" hidden="1">[2]A!$E$171:$E$177</definedName>
    <definedName name="_3__123Graph_BCHART_1" hidden="1">[3]A!$E$135:$E$141</definedName>
    <definedName name="_4__123Graph_XCHART_1" hidden="1">'[1]REITs &amp; S&amp;P'!$D$11:$D$31</definedName>
    <definedName name="_5__123Graph_XCHART_2" hidden="1">[2]A!$D$171:$D$177</definedName>
    <definedName name="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sdf2" hidden="1">{#N/A,#N/A,FALSE,"OperatingAssumptions"}</definedName>
    <definedName name="asdf3" hidden="1">{#N/A,#N/A,FALSE,"LoanAssumptions"}</definedName>
    <definedName name="asdf5" hidden="1">{"MonthlyRentRoll",#N/A,FALSE,"RentRoll"}</definedName>
    <definedName name="asdf7" hidden="1">{#N/A,#N/A,TRUE,"Summary";"AnnualRentRoll",#N/A,TRUE,"RentRoll";#N/A,#N/A,TRUE,"ExitStratigy";#N/A,#N/A,TRUE,"OperatingAssumptions"}</definedName>
    <definedName name="HTML_CodePage" hidden="1">1252</definedName>
    <definedName name="HTML_Control" hidden="1">{"'Cash Requirements 5F '!$A$1:$AC$48"}</definedName>
    <definedName name="HTML_Description" hidden="1">""</definedName>
    <definedName name="HTML_Email" hidden="1">""</definedName>
    <definedName name="HTML_Header" hidden="1">"Cash Requirements 5F"</definedName>
    <definedName name="HTML_LastUpdate" hidden="1">"7/10/00"</definedName>
    <definedName name="HTML_LineAfter" hidden="1">FALSE</definedName>
    <definedName name="HTML_LineBefore" hidden="1">FALSE</definedName>
    <definedName name="HTML_Name" hidden="1">"ERICK"</definedName>
    <definedName name="HTML_OBDlg2" hidden="1">TRUE</definedName>
    <definedName name="HTML_OBDlg4" hidden="1">TRUE</definedName>
    <definedName name="HTML_OS" hidden="1">0</definedName>
    <definedName name="HTML_PathFile" hidden="1">"C:\xldata\july2000cash.htm"</definedName>
    <definedName name="HTML_Title" hidden="1">"Discover July 2000 Cashflow"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Last_Row">IF(Values_Entered,Header_Row+Number_of_Payments,Header_Row)</definedName>
    <definedName name="Number_of_Payments">MATCH(0.01,End_Bal,-1)+1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t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Print_Area_Reset">OFFSET(Full_Print,0,0,Last_Row)</definedName>
    <definedName name="Print2" hidden="1">{#N/A,#N/A,FALSE,"Cover";#N/A,#N/A,FALSE,"Stack";#N/A,#N/A,FALSE,"Cost S";#N/A,#N/A,FALSE," CF";#N/A,#N/A,FALSE,"Investor"}</definedName>
    <definedName name="Residu" hidden="1">{#N/A,#N/A,TRUE,"Summary";"AnnualRentRoll",#N/A,TRUE,"RentRoll";#N/A,#N/A,TRUE,"ExitStratigy";#N/A,#N/A,TRUE,"OperatingAssumptions"}</definedName>
    <definedName name="sadd" hidden="1">{"MonthlyRentRoll",#N/A,FALSE,"RentRoll"}</definedName>
    <definedName name="sadd1" hidden="1">{"MonthlyRentRoll",#N/A,FALSE,"RentRoll"}</definedName>
    <definedName name="sadd2" hidden="1">{"MonthlyRentRoll",#N/A,FALSE,"RentRoll"}</definedName>
    <definedName name="saddd" hidden="1">{"AnnualRentRoll",#N/A,FALSE,"RentRoll"}</definedName>
    <definedName name="saddd2" hidden="1">{"AnnualRentRoll",#N/A,FALSE,"RentRoll"}</definedName>
    <definedName name="sadddd2" hidden="1">{"AnnualRentRoll",#N/A,FALSE,"RentRoll"}</definedName>
    <definedName name="saddddd" hidden="1">{"AnnualRentRoll",#N/A,FALSE,"RentRoll"}</definedName>
    <definedName name="saddddddd2" hidden="1">{#N/A,#N/A,FALSE,"ExitStratigy"}</definedName>
    <definedName name="sadddddddd" hidden="1">{#N/A,#N/A,FALSE,"ExitStratigy"}</definedName>
    <definedName name="saddddddddd2" hidden="1">{#N/A,#N/A,FALSE,"LoanAssumptions"}</definedName>
    <definedName name="sadddddddddd" hidden="1">{#N/A,#N/A,FALSE,"LoanAssumptions"}</definedName>
    <definedName name="saddddddddddd2" hidden="1">{#N/A,#N/A,FALSE,"OperatingAssumptions"}</definedName>
    <definedName name="saddddddddddddd" hidden="1">{#N/A,#N/A,FALSE,"OperatingAssumptions"}</definedName>
    <definedName name="Values_Entered">IF(Loan_Amount*Interest_Rate*Loan_Years*Loan_Start&gt;0,1,0)</definedName>
    <definedName name="what_asdf2" hidden="1">{#N/A,#N/A,FALSE,"OperatingAssumptions"}</definedName>
    <definedName name="wrn.2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AnnualRentRoll" hidden="1">{"AnnualRentRoll",#N/A,FALSE,"RentRoll"}</definedName>
    <definedName name="wrn.AnnualRentRoll." hidden="1">{"AnnualRentRoll",#N/A,FALSE,"RentRoll"}</definedName>
    <definedName name="wrn.annualrentroll2" hidden="1">{"AnnualRentRoll",#N/A,FALSE,"RentRoll"}</definedName>
    <definedName name="wrn.CF._.Print.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ExitAndSalesAssumptions." hidden="1">{#N/A,#N/A,FALSE,"ExitStratigy"}</definedName>
    <definedName name="wrn.FCG." hidden="1">{#N/A,#N/A,TRUE,"Title Page";#N/A,#N/A,TRUE,"Executive Summary";#N/A,#N/A,TRUE,"Cash Flow";#N/A,#N/A,TRUE,"Exp Detail";#N/A,#N/A,TRUE,"Pricing Matrix";#N/A,#N/A,TRUE,"Value Matrix";#N/A,#N/A,TRUE,"Assumptions";#N/A,#N/A,TRUE,"Vacant Space";#N/A,#N/A,TRUE,"2nd Generation";#N/A,#N/A,TRUE,"Existing vs Mkt";#N/A,#N/A,TRUE,"Expiration Schedule";#N/A,#N/A,TRUE,"Expiration Graph ";#N/A,#N/A,TRUE,"Residual - Marketing";#N/A,#N/A,TRUE,"Vacancy Detail"}</definedName>
    <definedName name="wrn.Full_Template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Schedule";#N/A,#N/A,FALSE,"13Residual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Hold._.Sell." hidden="1">{#N/A,#N/A,FALSE,"13Residual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Leasing._.Variance." hidden="1">{#N/A,#N/A,FALSE,"Leasing 6A"}</definedName>
    <definedName name="wrn.LoanInformation." hidden="1">{#N/A,#N/A,FALSE,"LoanAssumptions"}</definedName>
    <definedName name="wrn.Marketing." hidden="1">{#N/A,#N/A,FALSE,"2Assumptions";#N/A,#N/A,FALSE,"3Cash Flow";#N/A,#N/A,FALSE,"I&amp;E";#N/A,#N/A,FALSE,"I&amp;E (2)";#N/A,#N/A,FALSE,"10Vacancy Matrix";#N/A,#N/A,FALSE,"11Expiration Schedule"}</definedName>
    <definedName name="wrn.monthly._.financial." hidden="1">{#N/A,#N/A,FALSE,"SUMMARY 4a";#N/A,#N/A,FALSE,"GBA 4b";#N/A,#N/A,FALSE,"TENANT 4c";#N/A,#N/A,FALSE,"BUDGET DETAIL";#N/A,#N/A,FALSE,"PRO FORMA"}</definedName>
    <definedName name="wrn.MonthlyRentRoll." hidden="1">{"MonthlyRentRoll",#N/A,FALSE,"RentRoll"}</definedName>
    <definedName name="wrn.ontario." hidden="1">{"page1",#N/A,FALSE,"sheet 1";"Page2",#N/A,FALSE,"sheet 1";"page3",#N/A,FALSE,"sheet 1";"page4",#N/A,FALSE,"sheet 1"}</definedName>
    <definedName name="wrn.OperatingAssumtions." hidden="1">{#N/A,#N/A,FALSE,"OperatingAssumptions"}</definedName>
    <definedName name="wrn.p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ackage." hidden="1">{#N/A,#N/A,FALSE,"Executive Summary";#N/A,#N/A,FALSE,"Assumptions";#N/A,#N/A,FALSE,"Cash Flow";#N/A,#N/A,FALSE,"I&amp;E ";#N/A,#N/A,FALSE,"Occupancy Cost";#N/A,#N/A,FALSE,"Vacancy (Mall)";#N/A,#N/A,FALSE,"Expiration Schedule";#N/A,#N/A,FALSE,"Expiration Graph ";#N/A,#N/A,FALSE,"sales graph";#N/A,#N/A,FALSE,"Vacant rents";#N/A,#N/A,FALSE,"Hist Sales";#N/A,#N/A,FALSE,"Monthly Sales";#N/A,#N/A,FALSE,"Rent Roll"}</definedName>
    <definedName name="wrn.Partial." hidden="1">{#N/A,#N/A,FALSE,"Assumptions";#N/A,#N/A,FALSE,"Year One Pro Forma";#N/A,#N/A,FALSE,"Rent Roll Summary";#N/A,#N/A,FALSE,"Market Rent Detail";#N/A,#N/A,FALSE,"Rent Roll Summary";#N/A,#N/A,FALSE,"Market Rent Increases";#N/A,#N/A,FALSE,"Exec Sum 10Yr";#N/A,#N/A,FALSE,"Cash Flow Projections";#N/A,#N/A,FALSE,"Net Residual Value";#N/A,#N/A,FALSE,"Effective Rental Income Detail";#N/A,#N/A,FALSE,"Turnovers";#N/A,#N/A,FALSE,"Matrices"}</definedName>
    <definedName name="wrn.PR_TRIAL_BALANCE.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esentation." hidden="1">{#N/A,#N/A,TRUE,"Summary";"AnnualRentRoll",#N/A,TRUE,"RentRoll";#N/A,#N/A,TRUE,"ExitStratigy";#N/A,#N/A,TRUE,"OperatingAssumptions"}</definedName>
    <definedName name="wrn.Pricing._.Strategy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Schedule"}</definedName>
    <definedName name="wrn.Print.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All." hidden="1">{#N/A,#N/A,FALSE,"Broker Sheet";#N/A,#N/A,FALSE,"Exec.Summary";#N/A,#N/A,FALSE,"Argus Cash Flow";#N/A,#N/A,FALSE,"SPF";#N/A,#N/A,FALSE,"RentRoll"}</definedName>
    <definedName name="wrn.Proforma." hidden="1">{#N/A,#N/A,TRUE,"Summary";#N/A,#N/A,TRUE,"InPlace";#N/A,#N/A,TRUE,"Stable";#N/A,#N/A,TRUE,"RentRoll";#N/A,#N/A,TRUE,"I&amp;E";#N/A,#N/A,TRUE,"Expense Detail";#N/A,#N/A,TRUE,"CAM Recov(InPlace)";#N/A,#N/A,TRUE,"CAM Recov(Stable)";#N/A,#N/A,TRUE,"Tax Recov";#N/A,#N/A,TRUE,"Expiration";#N/A,#N/A,TRUE,"Sales";#N/A,#N/A,TRUE,"Tax"}</definedName>
    <definedName name="wrn.PropertyInformation." hidden="1">{#N/A,#N/A,FALSE,"PropertyInfo"}</definedName>
    <definedName name="wrn.Report." hidden="1">{#N/A,#N/A,FALSE,"Summary";#N/A,#N/A,FALSE,"Assumptions";#N/A,#N/A,FALSE,"Notes";#N/A,#N/A,FALSE,"Cash Flow";#N/A,#N/A,FALSE,"Eff. Rent Detail";#N/A,#N/A,FALSE,"Residual";#N/A,#N/A,FALSE,"Value Matrix";#N/A,#N/A,FALSE,"Pro Forma";#N/A,#N/A,FALSE,"Historical Op";#N/A,#N/A,FALSE,"Value Comp";#N/A,#N/A,FALSE,"Matrices"}</definedName>
    <definedName name="wrn.Short._.Print." hidden="1">{#N/A,#N/A,FALSE,"Cover";#N/A,#N/A,FALSE,"Stack";#N/A,#N/A,FALSE,"Cost S";#N/A,#N/A,FALSE," CF";#N/A,#N/A,FALSE,"Investor"}</definedName>
    <definedName name="wrn.Summary." hidden="1">{#N/A,#N/A,FALSE,"Summary"}</definedName>
    <definedName name="wrn.Template.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wrn.USSC_Reports." hidden="1">{#N/A,#N/A,FALSE,"9Pricing Matrix";#N/A,#N/A,FALSE,"1Summary";#N/A,#N/A,FALSE,"2Assumptions";#N/A,#N/A,FALSE,"3Cash Flow";#N/A,#N/A,FALSE,"5Residual";#N/A,#N/A,FALSE,"Occupancy Cost";#N/A,#N/A,FALSE,"7Financing Sensitivity";#N/A,#N/A,FALSE,"8Residual Sensitivity";#N/A,#N/A,FALSE,"10Vacancy Matrix";#N/A,#N/A,FALSE,"11Expiration Schedule";#N/A,#N/A,FALSE,"12Lease-up Schedule";#N/A,#N/A,FALSE,"OFS-Lease-up Schedule";#N/A,#N/A,FALSE,"Short Holds"}</definedName>
    <definedName name="xxx3" hidden="1">{"AnnualRentRoll",#N/A,FALSE,"RentRoll"}</definedName>
    <definedName name="xxx4" hidden="1">{#N/A,#N/A,FALSE,"ExitStratigy"}</definedName>
  </definedNames>
  <calcPr calcId="145621" calcMode="autoNoTable"/>
</workbook>
</file>

<file path=xl/calcChain.xml><?xml version="1.0" encoding="utf-8"?>
<calcChain xmlns="http://schemas.openxmlformats.org/spreadsheetml/2006/main">
  <c r="H16" i="1" l="1"/>
  <c r="H17" i="1" s="1"/>
  <c r="H34" i="1" s="1"/>
  <c r="H43" i="1"/>
  <c r="H35" i="1"/>
  <c r="H24" i="1"/>
  <c r="H25" i="1" s="1"/>
  <c r="F20" i="1"/>
  <c r="L18" i="1"/>
  <c r="L23" i="1" s="1"/>
  <c r="K18" i="1"/>
  <c r="K23" i="1" s="1"/>
  <c r="J18" i="1"/>
  <c r="J23" i="1" s="1"/>
  <c r="I18" i="1"/>
  <c r="I23" i="1" s="1"/>
  <c r="H18" i="1"/>
  <c r="H23" i="1" s="1"/>
  <c r="L17" i="1"/>
  <c r="L34" i="1" s="1"/>
  <c r="K17" i="1"/>
  <c r="K34" i="1" s="1"/>
  <c r="J17" i="1"/>
  <c r="J34" i="1" s="1"/>
  <c r="I17" i="1"/>
  <c r="I34" i="1" s="1"/>
  <c r="F16" i="1"/>
  <c r="J14" i="1"/>
  <c r="K14" i="1" s="1"/>
  <c r="L14" i="1" s="1"/>
  <c r="F23" i="1" l="1"/>
  <c r="F34" i="1"/>
  <c r="F17" i="1"/>
  <c r="F18" i="1"/>
  <c r="H26" i="1"/>
  <c r="H30" i="1"/>
  <c r="H37" i="1"/>
  <c r="H41" i="1"/>
  <c r="H29" i="1" l="1"/>
  <c r="H40" i="1"/>
  <c r="I24" i="1" l="1"/>
  <c r="I35" i="1"/>
  <c r="I41" i="1" l="1"/>
  <c r="I25" i="1"/>
  <c r="I30" i="1" l="1"/>
  <c r="I37" i="1"/>
  <c r="I26" i="1"/>
  <c r="I43" i="1" l="1"/>
  <c r="I29" i="1"/>
  <c r="I40" i="1"/>
  <c r="J35" i="1" l="1"/>
  <c r="J24" i="1"/>
  <c r="J25" i="1" l="1"/>
  <c r="J41" i="1"/>
  <c r="J26" i="1" l="1"/>
  <c r="J37" i="1"/>
  <c r="J30" i="1"/>
  <c r="J43" i="1" l="1"/>
  <c r="J40" i="1"/>
  <c r="J29" i="1"/>
  <c r="K24" i="1" l="1"/>
  <c r="K35" i="1"/>
  <c r="K25" i="1" l="1"/>
  <c r="K30" i="1" s="1"/>
  <c r="K41" i="1"/>
  <c r="K37" i="1" l="1"/>
  <c r="K26" i="1"/>
  <c r="K43" i="1" l="1"/>
  <c r="K40" i="1"/>
  <c r="K29" i="1"/>
  <c r="L24" i="1" l="1"/>
  <c r="L35" i="1"/>
  <c r="F35" i="1" l="1"/>
  <c r="F24" i="1"/>
  <c r="L25" i="1"/>
  <c r="L30" i="1" s="1"/>
  <c r="F30" i="1" s="1"/>
  <c r="F36" i="1" l="1"/>
  <c r="L37" i="1"/>
  <c r="F25" i="1"/>
  <c r="L26" i="1"/>
  <c r="L41" i="1"/>
  <c r="F41" i="1" s="1"/>
  <c r="L43" i="1" l="1"/>
  <c r="F37" i="1"/>
  <c r="L40" i="1"/>
  <c r="F40" i="1" s="1"/>
  <c r="F26" i="1"/>
  <c r="L29" i="1"/>
  <c r="F29" i="1" s="1"/>
</calcChain>
</file>

<file path=xl/comments1.xml><?xml version="1.0" encoding="utf-8"?>
<comments xmlns="http://schemas.openxmlformats.org/spreadsheetml/2006/main">
  <authors>
    <author>REFM-XPSOne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REFM:</t>
        </r>
        <r>
          <rPr>
            <sz val="9"/>
            <color indexed="81"/>
            <rFont val="Tahoma"/>
            <family val="2"/>
          </rPr>
          <t xml:space="preserve">
Input Investment here as a positive value.</t>
        </r>
      </text>
    </comment>
  </commentList>
</comments>
</file>

<file path=xl/sharedStrings.xml><?xml version="1.0" encoding="utf-8"?>
<sst xmlns="http://schemas.openxmlformats.org/spreadsheetml/2006/main" count="35" uniqueCount="24">
  <si>
    <t>Total Investment Amount</t>
  </si>
  <si>
    <t>Total</t>
  </si>
  <si>
    <t>Time 0</t>
  </si>
  <si>
    <t>Equity Investment</t>
  </si>
  <si>
    <t>Sponsor Portion</t>
  </si>
  <si>
    <t>Investor Portion</t>
  </si>
  <si>
    <t>Investor Capital Account</t>
  </si>
  <si>
    <t xml:space="preserve"> Capital Invested</t>
  </si>
  <si>
    <t xml:space="preserve"> Interest Earned</t>
  </si>
  <si>
    <t>"Payment Type A"</t>
  </si>
  <si>
    <t xml:space="preserve"> Payment of Interest Earned</t>
  </si>
  <si>
    <t>"Payment Type B"</t>
  </si>
  <si>
    <t xml:space="preserve"> Repayment of Invested Capital</t>
  </si>
  <si>
    <t>Ending Bal.</t>
  </si>
  <si>
    <t xml:space="preserve"> Invested Capital Balance</t>
  </si>
  <si>
    <t xml:space="preserve"> Interest Account Balance</t>
  </si>
  <si>
    <t>Sponsor Capital Account</t>
  </si>
  <si>
    <t>"Payment Type C"</t>
  </si>
  <si>
    <t>Residual Cash Flow For Distribution</t>
  </si>
  <si>
    <t>Annual Preferred Return Rate</t>
  </si>
  <si>
    <t>Net Levered Cash Flow</t>
  </si>
  <si>
    <t>Level 3 Test Sample Question Worksheet</t>
  </si>
  <si>
    <t>Copyright (c) 2012 by Real Estate Financial Modeling, LLC. All rights reserved.</t>
  </si>
  <si>
    <t>Preferred Return - Compounded, Cumulative, Monthly Calculation and Monthly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</si>
</sst>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Month&quot;\ 0"/>
    <numFmt numFmtId="166" formatCode="&quot;Year&quot;\ 0"/>
    <numFmt numFmtId="167" formatCode="#,##0.0_);\(#,##0.0\);#,##0.0_);@_)"/>
    <numFmt numFmtId="168" formatCode="&quot;$&quot;_(#,##0.00_);&quot;$&quot;\(#,##0.00\);&quot;$&quot;_(0.00_);@_)"/>
    <numFmt numFmtId="169" formatCode="#,##0_)\x;\(#,##0\)\x;0_)\x;@_)_x"/>
    <numFmt numFmtId="170" formatCode="m\-d\-yy"/>
    <numFmt numFmtId="171" formatCode="0.0%"/>
    <numFmt numFmtId="172" formatCode="_([$€-2]* #,##0.00_);_([$€-2]* \(#,##0.00\);_([$€-2]* &quot;-&quot;??_)"/>
    <numFmt numFmtId="173" formatCode="_-* #,##0.0_-;\-* #,##0.0_-;_-* &quot;-&quot;??_-;_-@_-"/>
    <numFmt numFmtId="174" formatCode="#,##0.00&quot; $&quot;;\-#,##0.00&quot; $&quot;"/>
    <numFmt numFmtId="175" formatCode="0.00_);[Red]\(0.00\)"/>
    <numFmt numFmtId="176" formatCode="0.00_)"/>
    <numFmt numFmtId="177" formatCode="_(#,##0_);_(\-#,##0_)"/>
    <numFmt numFmtId="178" formatCode="_(#,##0.00_);_(\-#,##0.00_)"/>
    <numFmt numFmtId="179" formatCode="_(#,##0.0_);_(\-#,##0.0_)"/>
    <numFmt numFmtId="180" formatCode="mmm\ yy"/>
    <numFmt numFmtId="181" formatCode="_(* #,##0_);_(* \(#,##0\)"/>
    <numFmt numFmtId="182" formatCode="0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i/>
      <sz val="18"/>
      <name val="Garamond"/>
      <family val="1"/>
    </font>
    <font>
      <sz val="14"/>
      <name val="Garamond"/>
      <family val="1"/>
    </font>
    <font>
      <b/>
      <sz val="14"/>
      <color rgb="FF0000FF"/>
      <name val="Garamond"/>
      <family val="1"/>
    </font>
    <font>
      <b/>
      <sz val="14"/>
      <name val="Garamond"/>
      <family val="1"/>
    </font>
    <font>
      <b/>
      <sz val="14"/>
      <color theme="0"/>
      <name val="Garamond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Helv"/>
    </font>
    <font>
      <u/>
      <sz val="10"/>
      <color indexed="36"/>
      <name val="Arial"/>
      <family val="2"/>
    </font>
    <font>
      <u/>
      <sz val="10"/>
      <color indexed="39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2"/>
      <color indexed="9"/>
      <name val="Helv"/>
    </font>
    <font>
      <sz val="10"/>
      <color indexed="12"/>
      <name val="Arial"/>
      <family val="2"/>
    </font>
    <font>
      <u/>
      <sz val="10"/>
      <color theme="10"/>
      <name val="Arial"/>
      <family val="2"/>
    </font>
    <font>
      <sz val="12"/>
      <color indexed="13"/>
      <name val="Helv"/>
    </font>
    <font>
      <b/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Garamond"/>
      <family val="2"/>
    </font>
    <font>
      <sz val="10"/>
      <name val="Arial Narrow"/>
      <family val="2"/>
    </font>
    <font>
      <sz val="12"/>
      <color indexed="17"/>
      <name val="Helv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color indexed="12"/>
      <name val="Arial"/>
      <family val="2"/>
    </font>
    <font>
      <sz val="14"/>
      <color theme="1"/>
      <name val="Garamond"/>
      <family val="1"/>
    </font>
    <font>
      <sz val="12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455">
    <xf numFmtId="0" fontId="0" fillId="0" borderId="0"/>
    <xf numFmtId="0" fontId="2" fillId="0" borderId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9" fillId="8" borderId="9">
      <alignment horizontal="center"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6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5" fontId="13" fillId="0" borderId="10" applyFont="0" applyFill="0" applyBorder="0" applyProtection="0">
      <alignment horizontal="center"/>
      <protection locked="0"/>
    </xf>
    <xf numFmtId="172" fontId="8" fillId="0" borderId="0" applyFont="0" applyFill="0" applyBorder="0" applyAlignment="0" applyProtection="0"/>
    <xf numFmtId="0" fontId="8" fillId="0" borderId="0"/>
    <xf numFmtId="43" fontId="8" fillId="0" borderId="0" applyBorder="0"/>
    <xf numFmtId="41" fontId="8" fillId="0" borderId="0" applyBorder="0"/>
    <xf numFmtId="44" fontId="8" fillId="0" borderId="0" applyBorder="0"/>
    <xf numFmtId="42" fontId="8" fillId="0" borderId="0" applyBorder="0"/>
    <xf numFmtId="0" fontId="14" fillId="0" borderId="0" applyNumberFormat="0" applyBorder="0"/>
    <xf numFmtId="0" fontId="15" fillId="0" borderId="0" applyNumberFormat="0" applyBorder="0"/>
    <xf numFmtId="9" fontId="8" fillId="0" borderId="0" applyBorder="0"/>
    <xf numFmtId="0" fontId="14" fillId="0" borderId="0" applyNumberFormat="0" applyBorder="0"/>
    <xf numFmtId="0" fontId="15" fillId="0" borderId="0" applyNumberFormat="0" applyBorder="0"/>
    <xf numFmtId="9" fontId="8" fillId="0" borderId="0" applyBorder="0"/>
    <xf numFmtId="173" fontId="8" fillId="0" borderId="0">
      <protection locked="0"/>
    </xf>
    <xf numFmtId="38" fontId="13" fillId="0" borderId="0" applyFill="0" applyBorder="0" applyAlignment="0" applyProtection="0"/>
    <xf numFmtId="38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174" fontId="8" fillId="0" borderId="0">
      <protection locked="0"/>
    </xf>
    <xf numFmtId="174" fontId="8" fillId="0" borderId="0">
      <protection locked="0"/>
    </xf>
    <xf numFmtId="175" fontId="18" fillId="0" borderId="0" applyFill="0" applyBorder="0" applyAlignment="0" applyProtection="0">
      <alignment horizontal="right"/>
    </xf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0" fontId="16" fillId="10" borderId="12" applyNumberFormat="0" applyBorder="0" applyAlignment="0" applyProtection="0"/>
    <xf numFmtId="37" fontId="21" fillId="0" borderId="10" applyNumberFormat="0" applyFont="0" applyFill="0" applyAlignment="0" applyProtection="0">
      <alignment horizontal="center" vertical="center"/>
    </xf>
    <xf numFmtId="38" fontId="11" fillId="0" borderId="0"/>
    <xf numFmtId="38" fontId="22" fillId="1" borderId="7"/>
    <xf numFmtId="37" fontId="23" fillId="0" borderId="0"/>
    <xf numFmtId="0" fontId="8" fillId="0" borderId="0"/>
    <xf numFmtId="176" fontId="24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11" fillId="0" borderId="0">
      <alignment vertical="center"/>
    </xf>
    <xf numFmtId="0" fontId="8" fillId="0" borderId="0"/>
    <xf numFmtId="0" fontId="25" fillId="0" borderId="0"/>
    <xf numFmtId="0" fontId="8" fillId="0" borderId="0"/>
    <xf numFmtId="0" fontId="8" fillId="0" borderId="0"/>
    <xf numFmtId="0" fontId="26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37" fontId="27" fillId="0" borderId="0" applyFill="0" applyBorder="0" applyAlignment="0" applyProtection="0"/>
    <xf numFmtId="10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11" borderId="13" applyNumberFormat="0"/>
    <xf numFmtId="0" fontId="8" fillId="11" borderId="14" applyNumberFormat="0"/>
    <xf numFmtId="0" fontId="8" fillId="11" borderId="15" applyNumberFormat="0"/>
    <xf numFmtId="0" fontId="8" fillId="11" borderId="16" applyNumberFormat="0"/>
    <xf numFmtId="0" fontId="8" fillId="11" borderId="17" applyNumberFormat="0"/>
    <xf numFmtId="0" fontId="8" fillId="11" borderId="18" applyNumberFormat="0"/>
    <xf numFmtId="0" fontId="8" fillId="11" borderId="19" applyNumberFormat="0"/>
    <xf numFmtId="0" fontId="8" fillId="0" borderId="0" applyNumberFormat="0" applyBorder="0"/>
    <xf numFmtId="0" fontId="28" fillId="12" borderId="20" applyNumberFormat="0"/>
    <xf numFmtId="0" fontId="9" fillId="0" borderId="14" applyNumberFormat="0">
      <alignment horizontal="right"/>
    </xf>
    <xf numFmtId="0" fontId="9" fillId="0" borderId="15" applyNumberFormat="0">
      <alignment horizontal="right"/>
    </xf>
    <xf numFmtId="0" fontId="9" fillId="0" borderId="21" applyNumberFormat="0">
      <alignment horizontal="right"/>
    </xf>
    <xf numFmtId="177" fontId="8" fillId="0" borderId="13"/>
    <xf numFmtId="177" fontId="8" fillId="0" borderId="0" applyBorder="0"/>
    <xf numFmtId="177" fontId="8" fillId="0" borderId="19"/>
    <xf numFmtId="177" fontId="8" fillId="12" borderId="13"/>
    <xf numFmtId="177" fontId="8" fillId="12" borderId="0" applyBorder="0"/>
    <xf numFmtId="177" fontId="8" fillId="12" borderId="19"/>
    <xf numFmtId="178" fontId="8" fillId="0" borderId="19"/>
    <xf numFmtId="178" fontId="8" fillId="0" borderId="0" applyBorder="0"/>
    <xf numFmtId="178" fontId="8" fillId="12" borderId="0" applyBorder="0"/>
    <xf numFmtId="178" fontId="8" fillId="12" borderId="19"/>
    <xf numFmtId="178" fontId="8" fillId="12" borderId="13"/>
    <xf numFmtId="178" fontId="8" fillId="0" borderId="13"/>
    <xf numFmtId="179" fontId="8" fillId="0" borderId="19"/>
    <xf numFmtId="179" fontId="8" fillId="0" borderId="0" applyBorder="0"/>
    <xf numFmtId="179" fontId="8" fillId="12" borderId="0" applyBorder="0"/>
    <xf numFmtId="179" fontId="8" fillId="12" borderId="19"/>
    <xf numFmtId="179" fontId="8" fillId="12" borderId="13"/>
    <xf numFmtId="179" fontId="8" fillId="0" borderId="13"/>
    <xf numFmtId="0" fontId="9" fillId="0" borderId="13" applyNumberFormat="0">
      <alignment horizontal="right"/>
    </xf>
    <xf numFmtId="0" fontId="9" fillId="12" borderId="13" applyNumberFormat="0">
      <alignment horizontal="right"/>
    </xf>
    <xf numFmtId="177" fontId="8" fillId="0" borderId="14"/>
    <xf numFmtId="177" fontId="8" fillId="0" borderId="15"/>
    <xf numFmtId="177" fontId="8" fillId="0" borderId="21"/>
    <xf numFmtId="178" fontId="8" fillId="0" borderId="14"/>
    <xf numFmtId="178" fontId="8" fillId="0" borderId="15"/>
    <xf numFmtId="178" fontId="8" fillId="0" borderId="21"/>
    <xf numFmtId="179" fontId="8" fillId="0" borderId="14"/>
    <xf numFmtId="179" fontId="8" fillId="0" borderId="15"/>
    <xf numFmtId="179" fontId="8" fillId="0" borderId="21"/>
    <xf numFmtId="0" fontId="8" fillId="0" borderId="0" applyNumberFormat="0" applyBorder="0"/>
    <xf numFmtId="0" fontId="28" fillId="12" borderId="20" applyNumberFormat="0"/>
    <xf numFmtId="0" fontId="9" fillId="0" borderId="14" applyNumberFormat="0">
      <alignment horizontal="right"/>
    </xf>
    <xf numFmtId="0" fontId="9" fillId="0" borderId="15" applyNumberFormat="0">
      <alignment horizontal="right"/>
    </xf>
    <xf numFmtId="0" fontId="9" fillId="0" borderId="21" applyNumberFormat="0">
      <alignment horizontal="right"/>
    </xf>
    <xf numFmtId="179" fontId="8" fillId="0" borderId="19"/>
    <xf numFmtId="179" fontId="8" fillId="0" borderId="0" applyBorder="0"/>
    <xf numFmtId="179" fontId="8" fillId="12" borderId="0" applyBorder="0"/>
    <xf numFmtId="179" fontId="8" fillId="12" borderId="19"/>
    <xf numFmtId="179" fontId="8" fillId="12" borderId="13"/>
    <xf numFmtId="179" fontId="8" fillId="0" borderId="13"/>
    <xf numFmtId="0" fontId="9" fillId="0" borderId="13" applyNumberFormat="0">
      <alignment horizontal="right"/>
    </xf>
    <xf numFmtId="0" fontId="9" fillId="12" borderId="13" applyNumberFormat="0">
      <alignment horizontal="right"/>
    </xf>
    <xf numFmtId="179" fontId="8" fillId="0" borderId="14"/>
    <xf numFmtId="179" fontId="8" fillId="0" borderId="15"/>
    <xf numFmtId="179" fontId="8" fillId="0" borderId="21"/>
    <xf numFmtId="0" fontId="8" fillId="0" borderId="0" applyNumberFormat="0" applyBorder="0"/>
    <xf numFmtId="0" fontId="28" fillId="12" borderId="14" applyNumberFormat="0">
      <alignment horizontal="right"/>
    </xf>
    <xf numFmtId="0" fontId="28" fillId="12" borderId="15" applyNumberFormat="0">
      <alignment horizontal="right"/>
    </xf>
    <xf numFmtId="0" fontId="28" fillId="12" borderId="21" applyNumberFormat="0">
      <alignment horizontal="right"/>
    </xf>
    <xf numFmtId="0" fontId="28" fillId="12" borderId="20" applyNumberFormat="0"/>
    <xf numFmtId="179" fontId="8" fillId="0" borderId="19"/>
    <xf numFmtId="179" fontId="8" fillId="0" borderId="0" applyBorder="0"/>
    <xf numFmtId="179" fontId="8" fillId="12" borderId="0" applyBorder="0"/>
    <xf numFmtId="179" fontId="8" fillId="12" borderId="19"/>
    <xf numFmtId="179" fontId="8" fillId="12" borderId="13"/>
    <xf numFmtId="179" fontId="8" fillId="0" borderId="13"/>
    <xf numFmtId="0" fontId="9" fillId="0" borderId="13" applyNumberFormat="0">
      <alignment horizontal="right"/>
    </xf>
    <xf numFmtId="0" fontId="9" fillId="12" borderId="13" applyNumberFormat="0">
      <alignment horizontal="right"/>
    </xf>
    <xf numFmtId="0" fontId="8" fillId="0" borderId="22" applyNumberFormat="0"/>
    <xf numFmtId="177" fontId="8" fillId="0" borderId="0" applyBorder="0"/>
    <xf numFmtId="177" fontId="8" fillId="0" borderId="19"/>
    <xf numFmtId="177" fontId="8" fillId="12" borderId="13"/>
    <xf numFmtId="177" fontId="8" fillId="12" borderId="0" applyBorder="0"/>
    <xf numFmtId="177" fontId="8" fillId="12" borderId="19"/>
    <xf numFmtId="178" fontId="8" fillId="0" borderId="19"/>
    <xf numFmtId="178" fontId="8" fillId="0" borderId="0" applyBorder="0"/>
    <xf numFmtId="178" fontId="8" fillId="12" borderId="0" applyBorder="0"/>
    <xf numFmtId="178" fontId="8" fillId="12" borderId="19"/>
    <xf numFmtId="178" fontId="8" fillId="12" borderId="13"/>
    <xf numFmtId="0" fontId="8" fillId="11" borderId="13" applyNumberFormat="0">
      <alignment horizontal="left"/>
    </xf>
    <xf numFmtId="0" fontId="8" fillId="12" borderId="13" applyNumberFormat="0">
      <alignment horizontal="left"/>
    </xf>
    <xf numFmtId="0" fontId="8" fillId="11" borderId="13" applyNumberFormat="0">
      <alignment horizontal="right"/>
    </xf>
    <xf numFmtId="0" fontId="8" fillId="12" borderId="13" applyNumberFormat="0">
      <alignment horizontal="right"/>
    </xf>
    <xf numFmtId="0" fontId="8" fillId="11" borderId="13" applyNumberFormat="0">
      <alignment horizontal="center"/>
    </xf>
    <xf numFmtId="0" fontId="8" fillId="12" borderId="13" applyNumberFormat="0">
      <alignment horizontal="center"/>
    </xf>
    <xf numFmtId="0" fontId="8" fillId="13" borderId="0" applyNumberFormat="0" applyBorder="0"/>
    <xf numFmtId="0" fontId="8" fillId="0" borderId="22" applyNumberFormat="0"/>
    <xf numFmtId="0" fontId="8" fillId="0" borderId="13" applyNumberFormat="0"/>
    <xf numFmtId="177" fontId="8" fillId="0" borderId="14"/>
    <xf numFmtId="177" fontId="8" fillId="0" borderId="15"/>
    <xf numFmtId="177" fontId="8" fillId="0" borderId="21"/>
    <xf numFmtId="178" fontId="8" fillId="0" borderId="14"/>
    <xf numFmtId="178" fontId="8" fillId="0" borderId="15"/>
    <xf numFmtId="178" fontId="8" fillId="0" borderId="21"/>
    <xf numFmtId="0" fontId="8" fillId="0" borderId="0" applyNumberFormat="0" applyBorder="0"/>
    <xf numFmtId="0" fontId="8" fillId="0" borderId="12" applyNumberFormat="0">
      <alignment horizontal="center"/>
    </xf>
    <xf numFmtId="0" fontId="28" fillId="12" borderId="20" applyNumberFormat="0"/>
    <xf numFmtId="0" fontId="9" fillId="0" borderId="14" applyNumberFormat="0">
      <alignment horizontal="right"/>
    </xf>
    <xf numFmtId="0" fontId="8" fillId="0" borderId="16" applyNumberFormat="0"/>
    <xf numFmtId="0" fontId="8" fillId="0" borderId="18" applyNumberFormat="0"/>
    <xf numFmtId="0" fontId="8" fillId="0" borderId="13" applyNumberFormat="0"/>
    <xf numFmtId="0" fontId="8" fillId="0" borderId="19" applyNumberFormat="0"/>
    <xf numFmtId="0" fontId="8" fillId="0" borderId="17" applyNumberFormat="0"/>
    <xf numFmtId="0" fontId="8" fillId="0" borderId="23" applyNumberFormat="0"/>
    <xf numFmtId="178" fontId="8" fillId="0" borderId="19"/>
    <xf numFmtId="178" fontId="8" fillId="0" borderId="0" applyBorder="0"/>
    <xf numFmtId="178" fontId="8" fillId="12" borderId="0" applyBorder="0"/>
    <xf numFmtId="178" fontId="8" fillId="12" borderId="19"/>
    <xf numFmtId="179" fontId="8" fillId="0" borderId="19"/>
    <xf numFmtId="179" fontId="8" fillId="0" borderId="0" applyBorder="0"/>
    <xf numFmtId="179" fontId="8" fillId="12" borderId="0" applyBorder="0"/>
    <xf numFmtId="179" fontId="8" fillId="12" borderId="19"/>
    <xf numFmtId="0" fontId="9" fillId="0" borderId="13" applyNumberFormat="0">
      <alignment horizontal="right"/>
    </xf>
    <xf numFmtId="0" fontId="9" fillId="12" borderId="13" applyNumberFormat="0">
      <alignment horizontal="right"/>
    </xf>
    <xf numFmtId="0" fontId="8" fillId="0" borderId="22" applyNumberFormat="0"/>
    <xf numFmtId="0" fontId="8" fillId="13" borderId="0" applyNumberFormat="0" applyBorder="0"/>
    <xf numFmtId="0" fontId="8" fillId="0" borderId="0" applyNumberFormat="0" applyBorder="0"/>
    <xf numFmtId="0" fontId="28" fillId="12" borderId="20" applyNumberFormat="0"/>
    <xf numFmtId="0" fontId="9" fillId="0" borderId="14" applyNumberFormat="0">
      <alignment horizontal="right"/>
    </xf>
    <xf numFmtId="0" fontId="9" fillId="0" borderId="15" applyNumberFormat="0">
      <alignment horizontal="right"/>
    </xf>
    <xf numFmtId="0" fontId="9" fillId="0" borderId="21" applyNumberFormat="0">
      <alignment horizontal="right"/>
    </xf>
    <xf numFmtId="179" fontId="8" fillId="0" borderId="19"/>
    <xf numFmtId="179" fontId="8" fillId="0" borderId="0" applyBorder="0"/>
    <xf numFmtId="179" fontId="8" fillId="12" borderId="0" applyBorder="0"/>
    <xf numFmtId="179" fontId="8" fillId="12" borderId="19"/>
    <xf numFmtId="179" fontId="8" fillId="12" borderId="13"/>
    <xf numFmtId="179" fontId="8" fillId="0" borderId="13"/>
    <xf numFmtId="0" fontId="9" fillId="0" borderId="13" applyNumberFormat="0">
      <alignment horizontal="right"/>
    </xf>
    <xf numFmtId="0" fontId="9" fillId="12" borderId="13" applyNumberFormat="0">
      <alignment horizontal="right"/>
    </xf>
    <xf numFmtId="179" fontId="8" fillId="0" borderId="14"/>
    <xf numFmtId="179" fontId="8" fillId="0" borderId="15"/>
    <xf numFmtId="179" fontId="8" fillId="0" borderId="21"/>
    <xf numFmtId="180" fontId="9" fillId="0" borderId="13">
      <alignment horizontal="right"/>
    </xf>
    <xf numFmtId="180" fontId="9" fillId="12" borderId="13">
      <alignment horizontal="right"/>
    </xf>
    <xf numFmtId="178" fontId="8" fillId="0" borderId="13"/>
    <xf numFmtId="178" fontId="8" fillId="12" borderId="13"/>
    <xf numFmtId="179" fontId="8" fillId="0" borderId="19"/>
    <xf numFmtId="179" fontId="8" fillId="12" borderId="19"/>
    <xf numFmtId="181" fontId="8" fillId="0" borderId="13"/>
    <xf numFmtId="177" fontId="8" fillId="12" borderId="13"/>
    <xf numFmtId="181" fontId="8" fillId="0" borderId="19"/>
    <xf numFmtId="181" fontId="8" fillId="12" borderId="19"/>
    <xf numFmtId="0" fontId="8" fillId="0" borderId="22" applyNumberFormat="0"/>
    <xf numFmtId="179" fontId="8" fillId="0" borderId="13"/>
    <xf numFmtId="179" fontId="8" fillId="12" borderId="13"/>
    <xf numFmtId="0" fontId="8" fillId="0" borderId="0" applyNumberFormat="0" applyBorder="0"/>
    <xf numFmtId="0" fontId="28" fillId="12" borderId="14" applyNumberFormat="0">
      <alignment horizontal="right"/>
    </xf>
    <xf numFmtId="0" fontId="28" fillId="12" borderId="15" applyNumberFormat="0">
      <alignment horizontal="right"/>
    </xf>
    <xf numFmtId="0" fontId="9" fillId="0" borderId="13" applyNumberFormat="0">
      <alignment horizontal="right"/>
    </xf>
    <xf numFmtId="0" fontId="9" fillId="12" borderId="13" applyNumberFormat="0">
      <alignment horizontal="right"/>
    </xf>
    <xf numFmtId="178" fontId="8" fillId="0" borderId="13"/>
    <xf numFmtId="178" fontId="8" fillId="12" borderId="13"/>
    <xf numFmtId="179" fontId="8" fillId="0" borderId="19"/>
    <xf numFmtId="179" fontId="8" fillId="12" borderId="19"/>
    <xf numFmtId="181" fontId="8" fillId="0" borderId="13"/>
    <xf numFmtId="177" fontId="8" fillId="12" borderId="13"/>
    <xf numFmtId="181" fontId="8" fillId="0" borderId="19"/>
    <xf numFmtId="181" fontId="8" fillId="12" borderId="19"/>
    <xf numFmtId="0" fontId="8" fillId="0" borderId="22" applyNumberFormat="0"/>
    <xf numFmtId="179" fontId="8" fillId="0" borderId="13"/>
    <xf numFmtId="179" fontId="8" fillId="12" borderId="13"/>
    <xf numFmtId="179" fontId="29" fillId="13" borderId="13"/>
    <xf numFmtId="179" fontId="29" fillId="13" borderId="19"/>
    <xf numFmtId="178" fontId="29" fillId="13" borderId="13"/>
    <xf numFmtId="177" fontId="29" fillId="13" borderId="13"/>
    <xf numFmtId="177" fontId="29" fillId="13" borderId="19"/>
    <xf numFmtId="0" fontId="29" fillId="13" borderId="13" applyNumberFormat="0">
      <alignment horizontal="right"/>
    </xf>
    <xf numFmtId="0" fontId="8" fillId="0" borderId="0" applyNumberFormat="0" applyBorder="0"/>
    <xf numFmtId="0" fontId="8" fillId="0" borderId="12" applyNumberFormat="0">
      <alignment horizontal="center"/>
    </xf>
    <xf numFmtId="0" fontId="28" fillId="12" borderId="20" applyNumberFormat="0"/>
    <xf numFmtId="0" fontId="9" fillId="0" borderId="14" applyNumberFormat="0">
      <alignment horizontal="right"/>
    </xf>
    <xf numFmtId="0" fontId="9" fillId="0" borderId="15" applyNumberFormat="0">
      <alignment horizontal="right"/>
    </xf>
    <xf numFmtId="0" fontId="9" fillId="0" borderId="21" applyNumberFormat="0">
      <alignment horizontal="right"/>
    </xf>
    <xf numFmtId="177" fontId="8" fillId="0" borderId="0" applyBorder="0"/>
    <xf numFmtId="177" fontId="8" fillId="0" borderId="19"/>
    <xf numFmtId="177" fontId="8" fillId="12" borderId="0" applyBorder="0"/>
    <xf numFmtId="177" fontId="8" fillId="12" borderId="19"/>
    <xf numFmtId="178" fontId="8" fillId="0" borderId="19"/>
    <xf numFmtId="0" fontId="8" fillId="11" borderId="13" applyNumberFormat="0">
      <alignment horizontal="left"/>
    </xf>
    <xf numFmtId="0" fontId="8" fillId="12" borderId="13" applyNumberFormat="0">
      <alignment horizontal="left"/>
    </xf>
    <xf numFmtId="0" fontId="8" fillId="11" borderId="13" applyNumberFormat="0">
      <alignment horizontal="right"/>
    </xf>
    <xf numFmtId="0" fontId="8" fillId="12" borderId="13" applyNumberFormat="0">
      <alignment horizontal="right"/>
    </xf>
    <xf numFmtId="0" fontId="8" fillId="11" borderId="13" applyNumberFormat="0">
      <alignment horizontal="center"/>
    </xf>
    <xf numFmtId="0" fontId="8" fillId="12" borderId="13" applyNumberFormat="0">
      <alignment horizontal="center"/>
    </xf>
    <xf numFmtId="0" fontId="8" fillId="0" borderId="22" applyNumberFormat="0"/>
    <xf numFmtId="0" fontId="8" fillId="0" borderId="13" applyNumberFormat="0"/>
    <xf numFmtId="0" fontId="8" fillId="0" borderId="14" applyNumberFormat="0"/>
    <xf numFmtId="0" fontId="8" fillId="0" borderId="15" applyNumberFormat="0"/>
    <xf numFmtId="182" fontId="8" fillId="12" borderId="13">
      <alignment horizontal="left"/>
    </xf>
    <xf numFmtId="182" fontId="8" fillId="11" borderId="13">
      <alignment horizontal="left"/>
    </xf>
    <xf numFmtId="179" fontId="8" fillId="11" borderId="21"/>
    <xf numFmtId="0" fontId="28" fillId="14" borderId="20" applyNumberFormat="0"/>
    <xf numFmtId="0" fontId="9" fillId="11" borderId="14" applyNumberFormat="0">
      <alignment horizontal="right"/>
    </xf>
    <xf numFmtId="0" fontId="9" fillId="11" borderId="15" applyNumberFormat="0">
      <alignment horizontal="right"/>
    </xf>
    <xf numFmtId="0" fontId="9" fillId="11" borderId="21" applyNumberFormat="0">
      <alignment horizontal="right"/>
    </xf>
    <xf numFmtId="0" fontId="9" fillId="12" borderId="13" applyNumberFormat="0">
      <alignment horizontal="right"/>
    </xf>
    <xf numFmtId="0" fontId="9" fillId="11" borderId="13" applyNumberFormat="0">
      <alignment horizontal="right"/>
    </xf>
    <xf numFmtId="178" fontId="8" fillId="12" borderId="0"/>
    <xf numFmtId="178" fontId="8" fillId="12" borderId="19"/>
    <xf numFmtId="178" fontId="8" fillId="12" borderId="13"/>
    <xf numFmtId="178" fontId="8" fillId="11" borderId="0"/>
    <xf numFmtId="178" fontId="8" fillId="11" borderId="19"/>
    <xf numFmtId="178" fontId="8" fillId="11" borderId="13"/>
    <xf numFmtId="178" fontId="8" fillId="11" borderId="14"/>
    <xf numFmtId="178" fontId="8" fillId="11" borderId="15"/>
    <xf numFmtId="178" fontId="8" fillId="11" borderId="21"/>
    <xf numFmtId="180" fontId="9" fillId="0" borderId="13">
      <alignment horizontal="right"/>
    </xf>
    <xf numFmtId="177" fontId="8" fillId="12" borderId="0"/>
    <xf numFmtId="177" fontId="8" fillId="12" borderId="19"/>
    <xf numFmtId="177" fontId="8" fillId="12" borderId="13"/>
    <xf numFmtId="177" fontId="8" fillId="11" borderId="0"/>
    <xf numFmtId="177" fontId="8" fillId="11" borderId="19"/>
    <xf numFmtId="177" fontId="8" fillId="11" borderId="13"/>
    <xf numFmtId="177" fontId="8" fillId="11" borderId="14"/>
    <xf numFmtId="177" fontId="8" fillId="11" borderId="15"/>
    <xf numFmtId="177" fontId="8" fillId="11" borderId="21"/>
    <xf numFmtId="0" fontId="8" fillId="0" borderId="22" applyNumberFormat="0"/>
    <xf numFmtId="0" fontId="8" fillId="0" borderId="0" applyNumberFormat="0"/>
    <xf numFmtId="0" fontId="8" fillId="0" borderId="16" applyNumberFormat="0"/>
    <xf numFmtId="0" fontId="8" fillId="0" borderId="18" applyNumberFormat="0"/>
    <xf numFmtId="0" fontId="8" fillId="0" borderId="13" applyNumberFormat="0"/>
    <xf numFmtId="0" fontId="8" fillId="0" borderId="19" applyNumberFormat="0"/>
    <xf numFmtId="0" fontId="8" fillId="0" borderId="17" applyNumberFormat="0"/>
    <xf numFmtId="0" fontId="8" fillId="0" borderId="23" applyNumberFormat="0"/>
    <xf numFmtId="0" fontId="9" fillId="0" borderId="13" applyNumberFormat="0">
      <alignment horizontal="right"/>
    </xf>
    <xf numFmtId="0" fontId="9" fillId="12" borderId="13" applyNumberFormat="0">
      <alignment horizontal="right"/>
    </xf>
    <xf numFmtId="178" fontId="8" fillId="0" borderId="13"/>
    <xf numFmtId="178" fontId="8" fillId="12" borderId="13"/>
    <xf numFmtId="179" fontId="8" fillId="0" borderId="19"/>
    <xf numFmtId="179" fontId="8" fillId="12" borderId="19"/>
    <xf numFmtId="181" fontId="8" fillId="0" borderId="13"/>
    <xf numFmtId="177" fontId="8" fillId="12" borderId="13"/>
    <xf numFmtId="181" fontId="8" fillId="0" borderId="19"/>
    <xf numFmtId="181" fontId="8" fillId="12" borderId="19"/>
    <xf numFmtId="0" fontId="8" fillId="0" borderId="22" applyNumberFormat="0"/>
    <xf numFmtId="179" fontId="8" fillId="0" borderId="13"/>
    <xf numFmtId="0" fontId="28" fillId="14" borderId="14" applyNumberFormat="0">
      <alignment horizontal="right"/>
    </xf>
    <xf numFmtId="179" fontId="29" fillId="13" borderId="13"/>
    <xf numFmtId="0" fontId="28" fillId="14" borderId="15" applyNumberFormat="0">
      <alignment horizontal="right"/>
    </xf>
    <xf numFmtId="178" fontId="29" fillId="13" borderId="13"/>
    <xf numFmtId="0" fontId="28" fillId="14" borderId="21" applyNumberFormat="0">
      <alignment horizontal="right"/>
    </xf>
    <xf numFmtId="177" fontId="29" fillId="13" borderId="19"/>
    <xf numFmtId="0" fontId="8" fillId="0" borderId="22" applyNumberFormat="0"/>
    <xf numFmtId="0" fontId="8" fillId="11" borderId="13" applyNumberFormat="0">
      <alignment horizontal="left"/>
    </xf>
    <xf numFmtId="0" fontId="8" fillId="12" borderId="13" applyNumberFormat="0">
      <alignment horizontal="left"/>
    </xf>
    <xf numFmtId="0" fontId="8" fillId="11" borderId="13" applyNumberFormat="0">
      <alignment horizontal="right"/>
    </xf>
    <xf numFmtId="0" fontId="8" fillId="12" borderId="13" applyNumberFormat="0">
      <alignment horizontal="right"/>
    </xf>
    <xf numFmtId="0" fontId="8" fillId="11" borderId="13" applyNumberFormat="0">
      <alignment horizontal="center"/>
    </xf>
    <xf numFmtId="0" fontId="8" fillId="12" borderId="13" applyNumberFormat="0">
      <alignment horizontal="center"/>
    </xf>
    <xf numFmtId="0" fontId="8" fillId="0" borderId="22" applyNumberFormat="0"/>
    <xf numFmtId="0" fontId="8" fillId="0" borderId="13" applyNumberFormat="0"/>
    <xf numFmtId="0" fontId="8" fillId="0" borderId="14" applyNumberFormat="0"/>
    <xf numFmtId="0" fontId="8" fillId="0" borderId="15" applyNumberFormat="0"/>
    <xf numFmtId="182" fontId="8" fillId="12" borderId="13">
      <alignment horizontal="left"/>
    </xf>
    <xf numFmtId="182" fontId="8" fillId="11" borderId="13">
      <alignment horizontal="left"/>
    </xf>
    <xf numFmtId="0" fontId="8" fillId="15" borderId="13" applyNumberFormat="0" applyFont="0" applyProtection="0">
      <alignment horizontal="right"/>
    </xf>
    <xf numFmtId="0" fontId="8" fillId="11" borderId="13" applyNumberFormat="0" applyFont="0" applyProtection="0">
      <alignment horizontal="center"/>
    </xf>
    <xf numFmtId="0" fontId="8" fillId="15" borderId="13" applyNumberFormat="0" applyFont="0" applyProtection="0">
      <alignment horizontal="center"/>
    </xf>
    <xf numFmtId="0" fontId="8" fillId="0" borderId="22" applyNumberFormat="0" applyFont="0" applyFill="0" applyAlignment="0" applyProtection="0"/>
    <xf numFmtId="0" fontId="8" fillId="0" borderId="13" applyNumberFormat="0" applyFont="0" applyFill="0" applyAlignment="0" applyProtection="0"/>
    <xf numFmtId="0" fontId="8" fillId="0" borderId="14" applyNumberFormat="0" applyFont="0" applyFill="0" applyAlignment="0" applyProtection="0"/>
    <xf numFmtId="0" fontId="8" fillId="0" borderId="20" applyNumberFormat="0">
      <alignment horizontal="center"/>
    </xf>
    <xf numFmtId="182" fontId="8" fillId="15" borderId="13" applyFont="0" applyProtection="0">
      <alignment horizontal="left"/>
    </xf>
    <xf numFmtId="182" fontId="8" fillId="11" borderId="13" applyFont="0" applyProtection="0">
      <alignment horizontal="left"/>
    </xf>
    <xf numFmtId="0" fontId="29" fillId="13" borderId="13" applyNumberFormat="0">
      <alignment horizontal="right"/>
    </xf>
    <xf numFmtId="179" fontId="29" fillId="13" borderId="13">
      <alignment horizontal="right"/>
    </xf>
    <xf numFmtId="179" fontId="29" fillId="13" borderId="19">
      <alignment horizontal="right"/>
    </xf>
    <xf numFmtId="178" fontId="29" fillId="13" borderId="13">
      <alignment horizontal="right"/>
    </xf>
    <xf numFmtId="177" fontId="29" fillId="13" borderId="13">
      <alignment horizontal="right"/>
    </xf>
    <xf numFmtId="179" fontId="8" fillId="12" borderId="19" applyAlignment="0" applyProtection="0"/>
    <xf numFmtId="177" fontId="29" fillId="13" borderId="19">
      <alignment horizontal="right"/>
    </xf>
    <xf numFmtId="179" fontId="8" fillId="11" borderId="0" applyAlignment="0" applyProtection="0"/>
    <xf numFmtId="179" fontId="8" fillId="11" borderId="19" applyAlignment="0" applyProtection="0"/>
    <xf numFmtId="0" fontId="8" fillId="12" borderId="13" applyNumberFormat="0">
      <alignment horizontal="center"/>
    </xf>
    <xf numFmtId="0" fontId="8" fillId="0" borderId="22" applyNumberFormat="0"/>
    <xf numFmtId="179" fontId="8" fillId="11" borderId="15" applyAlignment="0" applyProtection="0"/>
    <xf numFmtId="0" fontId="8" fillId="0" borderId="16" applyNumberFormat="0"/>
    <xf numFmtId="182" fontId="8" fillId="12" borderId="13">
      <alignment horizontal="left"/>
    </xf>
    <xf numFmtId="0" fontId="8" fillId="0" borderId="13" applyNumberFormat="0"/>
    <xf numFmtId="0" fontId="8" fillId="12" borderId="13" applyNumberFormat="0">
      <alignment horizontal="right"/>
    </xf>
    <xf numFmtId="0" fontId="8" fillId="0" borderId="17" applyNumberFormat="0"/>
    <xf numFmtId="0" fontId="8" fillId="0" borderId="23" applyNumberFormat="0"/>
    <xf numFmtId="0" fontId="9" fillId="11" borderId="15" applyNumberFormat="0" applyProtection="0">
      <alignment horizontal="right"/>
    </xf>
    <xf numFmtId="0" fontId="8" fillId="11" borderId="13" applyNumberFormat="0">
      <alignment horizontal="center"/>
    </xf>
    <xf numFmtId="0" fontId="9" fillId="11" borderId="21" applyNumberFormat="0" applyProtection="0">
      <alignment horizontal="right"/>
    </xf>
    <xf numFmtId="0" fontId="8" fillId="11" borderId="13" applyNumberFormat="0">
      <alignment horizontal="left"/>
    </xf>
    <xf numFmtId="0" fontId="9" fillId="12" borderId="13" applyNumberFormat="0" applyProtection="0">
      <alignment horizontal="right"/>
    </xf>
    <xf numFmtId="182" fontId="8" fillId="11" borderId="13">
      <alignment horizontal="left"/>
    </xf>
    <xf numFmtId="0" fontId="8" fillId="0" borderId="19" applyNumberFormat="0" applyFont="0" applyFill="0" applyAlignment="0" applyProtection="0"/>
    <xf numFmtId="0" fontId="8" fillId="11" borderId="13" applyNumberFormat="0">
      <alignment horizontal="right"/>
    </xf>
    <xf numFmtId="0" fontId="8" fillId="0" borderId="23" applyNumberFormat="0" applyFont="0" applyFill="0" applyAlignment="0" applyProtection="0"/>
    <xf numFmtId="0" fontId="9" fillId="11" borderId="13" applyNumberFormat="0" applyProtection="0">
      <alignment horizontal="right"/>
    </xf>
    <xf numFmtId="178" fontId="8" fillId="12" borderId="0" applyAlignment="0" applyProtection="0"/>
    <xf numFmtId="178" fontId="8" fillId="12" borderId="19" applyAlignment="0" applyProtection="0"/>
    <xf numFmtId="178" fontId="8" fillId="12" borderId="13" applyAlignment="0" applyProtection="0"/>
    <xf numFmtId="178" fontId="8" fillId="11" borderId="0" applyAlignment="0" applyProtection="0"/>
    <xf numFmtId="178" fontId="8" fillId="11" borderId="19" applyAlignment="0" applyProtection="0"/>
    <xf numFmtId="178" fontId="8" fillId="11" borderId="13" applyAlignment="0" applyProtection="0"/>
    <xf numFmtId="178" fontId="8" fillId="11" borderId="14" applyAlignment="0" applyProtection="0"/>
    <xf numFmtId="178" fontId="8" fillId="11" borderId="15" applyAlignment="0" applyProtection="0"/>
    <xf numFmtId="178" fontId="8" fillId="11" borderId="21" applyAlignment="0" applyProtection="0"/>
    <xf numFmtId="177" fontId="8" fillId="12" borderId="0" applyAlignment="0" applyProtection="0"/>
    <xf numFmtId="177" fontId="8" fillId="12" borderId="19" applyAlignment="0" applyProtection="0"/>
    <xf numFmtId="177" fontId="8" fillId="12" borderId="13" applyAlignment="0" applyProtection="0"/>
    <xf numFmtId="177" fontId="8" fillId="11" borderId="0" applyAlignment="0" applyProtection="0"/>
    <xf numFmtId="177" fontId="8" fillId="11" borderId="19" applyAlignment="0" applyProtection="0"/>
    <xf numFmtId="177" fontId="8" fillId="11" borderId="13" applyAlignment="0" applyProtection="0"/>
    <xf numFmtId="177" fontId="8" fillId="11" borderId="14" applyAlignment="0" applyProtection="0"/>
    <xf numFmtId="177" fontId="8" fillId="11" borderId="15" applyAlignment="0" applyProtection="0"/>
    <xf numFmtId="177" fontId="8" fillId="11" borderId="21" applyAlignment="0" applyProtection="0"/>
    <xf numFmtId="0" fontId="28" fillId="14" borderId="14" applyNumberFormat="0" applyProtection="0">
      <alignment horizontal="right"/>
    </xf>
    <xf numFmtId="0" fontId="28" fillId="14" borderId="15" applyNumberFormat="0" applyProtection="0">
      <alignment horizontal="right"/>
    </xf>
    <xf numFmtId="0" fontId="28" fillId="14" borderId="21" applyNumberFormat="0" applyProtection="0">
      <alignment horizontal="right"/>
    </xf>
    <xf numFmtId="0" fontId="8" fillId="0" borderId="22" applyNumberFormat="0" applyFill="0" applyAlignment="0" applyProtection="0"/>
    <xf numFmtId="0" fontId="8" fillId="0" borderId="20" applyNumberFormat="0" applyFill="0" applyProtection="0">
      <alignment horizontal="center"/>
    </xf>
    <xf numFmtId="0" fontId="8" fillId="0" borderId="20" applyNumberFormat="0" applyFill="0" applyProtection="0">
      <alignment horizontal="center"/>
    </xf>
    <xf numFmtId="0" fontId="29" fillId="13" borderId="13" applyNumberFormat="0" applyProtection="0">
      <alignment horizontal="right"/>
    </xf>
    <xf numFmtId="179" fontId="29" fillId="13" borderId="13" applyProtection="0">
      <alignment horizontal="right"/>
    </xf>
    <xf numFmtId="179" fontId="29" fillId="13" borderId="19" applyProtection="0">
      <alignment horizontal="right"/>
    </xf>
    <xf numFmtId="0" fontId="29" fillId="13" borderId="13" applyNumberFormat="0" applyProtection="0">
      <alignment horizontal="right"/>
    </xf>
    <xf numFmtId="179" fontId="29" fillId="13" borderId="13" applyProtection="0">
      <alignment horizontal="right"/>
    </xf>
    <xf numFmtId="179" fontId="29" fillId="13" borderId="19" applyProtection="0">
      <alignment horizontal="right"/>
    </xf>
    <xf numFmtId="178" fontId="29" fillId="13" borderId="13" applyProtection="0">
      <alignment horizontal="right"/>
    </xf>
    <xf numFmtId="0" fontId="8" fillId="12" borderId="13" applyNumberFormat="0" applyProtection="0">
      <alignment horizontal="center"/>
    </xf>
    <xf numFmtId="177" fontId="29" fillId="13" borderId="13" applyProtection="0">
      <alignment horizontal="right"/>
    </xf>
    <xf numFmtId="0" fontId="8" fillId="12" borderId="13" applyNumberFormat="0" applyProtection="0">
      <alignment horizontal="left"/>
    </xf>
    <xf numFmtId="177" fontId="29" fillId="13" borderId="19" applyProtection="0">
      <alignment horizontal="right"/>
    </xf>
    <xf numFmtId="182" fontId="8" fillId="12" borderId="13" applyProtection="0">
      <alignment horizontal="left"/>
    </xf>
    <xf numFmtId="0" fontId="8" fillId="12" borderId="13" applyNumberFormat="0" applyProtection="0">
      <alignment horizontal="center"/>
    </xf>
    <xf numFmtId="0" fontId="8" fillId="12" borderId="13" applyNumberFormat="0" applyProtection="0">
      <alignment horizontal="left"/>
    </xf>
    <xf numFmtId="0" fontId="8" fillId="11" borderId="13" applyNumberFormat="0" applyProtection="0">
      <alignment horizontal="center"/>
    </xf>
    <xf numFmtId="182" fontId="8" fillId="12" borderId="13" applyProtection="0">
      <alignment horizontal="left"/>
    </xf>
    <xf numFmtId="0" fontId="8" fillId="11" borderId="13" applyNumberFormat="0" applyProtection="0">
      <alignment horizontal="left"/>
    </xf>
    <xf numFmtId="0" fontId="8" fillId="12" borderId="13" applyNumberFormat="0" applyProtection="0">
      <alignment horizontal="right"/>
    </xf>
    <xf numFmtId="182" fontId="8" fillId="11" borderId="13" applyProtection="0">
      <alignment horizontal="left"/>
    </xf>
    <xf numFmtId="0" fontId="8" fillId="11" borderId="13" applyNumberFormat="0" applyProtection="0">
      <alignment horizontal="center"/>
    </xf>
    <xf numFmtId="0" fontId="8" fillId="11" borderId="13" applyNumberFormat="0" applyProtection="0">
      <alignment horizontal="left"/>
    </xf>
    <xf numFmtId="182" fontId="8" fillId="11" borderId="13" applyProtection="0">
      <alignment horizontal="left"/>
    </xf>
    <xf numFmtId="0" fontId="8" fillId="11" borderId="13" applyNumberFormat="0" applyProtection="0">
      <alignment horizontal="right"/>
    </xf>
    <xf numFmtId="0" fontId="8" fillId="11" borderId="14" applyNumberFormat="0" applyAlignment="0" applyProtection="0"/>
    <xf numFmtId="0" fontId="8" fillId="11" borderId="13" applyNumberFormat="0" applyAlignment="0" applyProtection="0"/>
    <xf numFmtId="0" fontId="8" fillId="11" borderId="15" applyNumberFormat="0" applyAlignment="0" applyProtection="0"/>
    <xf numFmtId="0" fontId="8" fillId="11" borderId="16" applyNumberFormat="0" applyAlignment="0" applyProtection="0"/>
    <xf numFmtId="0" fontId="8" fillId="11" borderId="14" applyNumberFormat="0" applyAlignment="0" applyProtection="0"/>
    <xf numFmtId="0" fontId="8" fillId="11" borderId="15" applyNumberFormat="0" applyAlignment="0" applyProtection="0"/>
    <xf numFmtId="0" fontId="8" fillId="11" borderId="16" applyNumberFormat="0" applyAlignment="0" applyProtection="0"/>
    <xf numFmtId="0" fontId="8" fillId="11" borderId="17" applyNumberFormat="0" applyAlignment="0" applyProtection="0"/>
    <xf numFmtId="0" fontId="8" fillId="11" borderId="18" applyNumberFormat="0" applyAlignment="0" applyProtection="0"/>
    <xf numFmtId="0" fontId="8" fillId="11" borderId="19" applyNumberFormat="0" applyAlignment="0" applyProtection="0"/>
    <xf numFmtId="38" fontId="11" fillId="0" borderId="2"/>
    <xf numFmtId="0" fontId="8" fillId="0" borderId="24" applyNumberFormat="0" applyProtection="0">
      <alignment horizontal="left" vertical="center"/>
    </xf>
    <xf numFmtId="0" fontId="8" fillId="0" borderId="0" applyNumberFormat="0" applyFill="0" applyBorder="0" applyProtection="0">
      <alignment horizontal="left" vertical="top" wrapText="1" indent="1"/>
    </xf>
    <xf numFmtId="0" fontId="30" fillId="0" borderId="25" applyNumberFormat="0" applyProtection="0">
      <alignment horizontal="centerContinuous" vertical="center"/>
    </xf>
    <xf numFmtId="37" fontId="16" fillId="16" borderId="0" applyNumberFormat="0" applyBorder="0" applyAlignment="0" applyProtection="0"/>
    <xf numFmtId="37" fontId="16" fillId="0" borderId="0"/>
    <xf numFmtId="3" fontId="31" fillId="0" borderId="11" applyProtection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/>
    <xf numFmtId="10" fontId="5" fillId="2" borderId="0" xfId="1" applyNumberFormat="1" applyFont="1" applyFill="1"/>
    <xf numFmtId="164" fontId="5" fillId="2" borderId="0" xfId="1" applyNumberFormat="1" applyFont="1" applyFill="1"/>
    <xf numFmtId="9" fontId="5" fillId="2" borderId="0" xfId="1" applyNumberFormat="1" applyFont="1" applyFill="1"/>
    <xf numFmtId="0" fontId="6" fillId="3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right"/>
    </xf>
    <xf numFmtId="165" fontId="4" fillId="2" borderId="0" xfId="1" applyNumberFormat="1" applyFont="1" applyFill="1"/>
    <xf numFmtId="166" fontId="4" fillId="2" borderId="0" xfId="1" applyNumberFormat="1" applyFont="1" applyFill="1"/>
    <xf numFmtId="6" fontId="6" fillId="3" borderId="0" xfId="1" applyNumberFormat="1" applyFont="1" applyFill="1"/>
    <xf numFmtId="6" fontId="4" fillId="2" borderId="0" xfId="1" applyNumberFormat="1" applyFont="1" applyFill="1"/>
    <xf numFmtId="0" fontId="4" fillId="2" borderId="0" xfId="1" applyFont="1" applyFill="1" applyAlignment="1">
      <alignment horizontal="left" indent="2"/>
    </xf>
    <xf numFmtId="0" fontId="6" fillId="2" borderId="0" xfId="1" applyFont="1" applyFill="1"/>
    <xf numFmtId="164" fontId="6" fillId="2" borderId="0" xfId="1" applyNumberFormat="1" applyFont="1" applyFill="1"/>
    <xf numFmtId="6" fontId="6" fillId="2" borderId="0" xfId="1" applyNumberFormat="1" applyFont="1" applyFill="1"/>
    <xf numFmtId="0" fontId="4" fillId="2" borderId="1" xfId="1" applyFont="1" applyFill="1" applyBorder="1" applyAlignment="1">
      <alignment horizontal="left"/>
    </xf>
    <xf numFmtId="0" fontId="4" fillId="2" borderId="2" xfId="1" applyFont="1" applyFill="1" applyBorder="1"/>
    <xf numFmtId="6" fontId="6" fillId="3" borderId="2" xfId="1" applyNumberFormat="1" applyFont="1" applyFill="1" applyBorder="1"/>
    <xf numFmtId="164" fontId="4" fillId="2" borderId="2" xfId="1" applyNumberFormat="1" applyFont="1" applyFill="1" applyBorder="1"/>
    <xf numFmtId="6" fontId="4" fillId="2" borderId="2" xfId="1" applyNumberFormat="1" applyFont="1" applyFill="1" applyBorder="1"/>
    <xf numFmtId="6" fontId="4" fillId="2" borderId="3" xfId="1" applyNumberFormat="1" applyFont="1" applyFill="1" applyBorder="1"/>
    <xf numFmtId="0" fontId="4" fillId="2" borderId="4" xfId="1" applyFont="1" applyFill="1" applyBorder="1" applyAlignment="1">
      <alignment horizontal="left"/>
    </xf>
    <xf numFmtId="0" fontId="4" fillId="2" borderId="0" xfId="1" applyFont="1" applyFill="1" applyBorder="1"/>
    <xf numFmtId="6" fontId="6" fillId="3" borderId="0" xfId="1" applyNumberFormat="1" applyFont="1" applyFill="1" applyBorder="1"/>
    <xf numFmtId="6" fontId="4" fillId="2" borderId="0" xfId="1" applyNumberFormat="1" applyFont="1" applyFill="1" applyBorder="1"/>
    <xf numFmtId="6" fontId="4" fillId="2" borderId="5" xfId="1" applyNumberFormat="1" applyFont="1" applyFill="1" applyBorder="1"/>
    <xf numFmtId="0" fontId="6" fillId="4" borderId="0" xfId="1" applyFont="1" applyFill="1"/>
    <xf numFmtId="164" fontId="4" fillId="2" borderId="0" xfId="1" applyNumberFormat="1" applyFont="1" applyFill="1" applyBorder="1"/>
    <xf numFmtId="0" fontId="7" fillId="5" borderId="0" xfId="1" applyFont="1" applyFill="1" applyAlignment="1">
      <alignment horizontal="left"/>
    </xf>
    <xf numFmtId="6" fontId="6" fillId="2" borderId="0" xfId="1" applyNumberFormat="1" applyFont="1" applyFill="1" applyBorder="1"/>
    <xf numFmtId="6" fontId="6" fillId="2" borderId="0" xfId="1" applyNumberFormat="1" applyFont="1" applyFill="1" applyBorder="1" applyAlignment="1">
      <alignment horizontal="right"/>
    </xf>
    <xf numFmtId="0" fontId="4" fillId="2" borderId="6" xfId="1" applyFont="1" applyFill="1" applyBorder="1" applyAlignment="1">
      <alignment horizontal="left"/>
    </xf>
    <xf numFmtId="0" fontId="4" fillId="2" borderId="7" xfId="1" applyFont="1" applyFill="1" applyBorder="1"/>
    <xf numFmtId="6" fontId="6" fillId="2" borderId="7" xfId="1" applyNumberFormat="1" applyFont="1" applyFill="1" applyBorder="1"/>
    <xf numFmtId="6" fontId="4" fillId="2" borderId="7" xfId="1" applyNumberFormat="1" applyFont="1" applyFill="1" applyBorder="1"/>
    <xf numFmtId="6" fontId="4" fillId="2" borderId="8" xfId="1" applyNumberFormat="1" applyFont="1" applyFill="1" applyBorder="1"/>
    <xf numFmtId="164" fontId="4" fillId="2" borderId="0" xfId="1" applyNumberFormat="1" applyFont="1" applyFill="1"/>
    <xf numFmtId="6" fontId="4" fillId="6" borderId="0" xfId="1" applyNumberFormat="1" applyFont="1" applyFill="1" applyBorder="1"/>
    <xf numFmtId="6" fontId="4" fillId="6" borderId="5" xfId="1" applyNumberFormat="1" applyFont="1" applyFill="1" applyBorder="1"/>
    <xf numFmtId="0" fontId="7" fillId="7" borderId="0" xfId="1" applyFont="1" applyFill="1" applyAlignment="1">
      <alignment horizontal="left"/>
    </xf>
    <xf numFmtId="6" fontId="5" fillId="2" borderId="0" xfId="1" applyNumberFormat="1" applyFont="1" applyFill="1"/>
    <xf numFmtId="8" fontId="4" fillId="2" borderId="0" xfId="1" applyNumberFormat="1" applyFont="1" applyFill="1"/>
    <xf numFmtId="6" fontId="32" fillId="2" borderId="0" xfId="1" applyNumberFormat="1" applyFont="1" applyFill="1"/>
    <xf numFmtId="10" fontId="6" fillId="2" borderId="0" xfId="1" applyNumberFormat="1" applyFont="1" applyFill="1" applyAlignment="1">
      <alignment horizontal="center"/>
    </xf>
    <xf numFmtId="0" fontId="33" fillId="2" borderId="0" xfId="1" applyFont="1" applyFill="1" applyAlignment="1">
      <alignment horizontal="center"/>
    </xf>
  </cellXfs>
  <cellStyles count="455">
    <cellStyle name="_Comma" xfId="2"/>
    <cellStyle name="_Currency" xfId="3"/>
    <cellStyle name="_Multiple" xfId="4"/>
    <cellStyle name="Actual Date" xfId="5"/>
    <cellStyle name="Comma 10" xfId="6"/>
    <cellStyle name="Comma 10 2" xfId="7"/>
    <cellStyle name="Comma 12" xfId="8"/>
    <cellStyle name="Comma 2" xfId="9"/>
    <cellStyle name="Comma 2 2" xfId="10"/>
    <cellStyle name="Comma 3" xfId="11"/>
    <cellStyle name="Comma 4" xfId="12"/>
    <cellStyle name="Curr?ncy [0]_Sheet1_1" xfId="13"/>
    <cellStyle name="Currency 2" xfId="14"/>
    <cellStyle name="Currency 2 2" xfId="15"/>
    <cellStyle name="Currency 2_200_Lafayett_2-11-09 v1 (2)" xfId="16"/>
    <cellStyle name="Currency 3" xfId="17"/>
    <cellStyle name="Currency 4" xfId="18"/>
    <cellStyle name="Currency 5" xfId="19"/>
    <cellStyle name="Currency 6" xfId="20"/>
    <cellStyle name="DATE" xfId="21"/>
    <cellStyle name="Euro" xfId="22"/>
    <cellStyle name="ExtStyle 0" xfId="23"/>
    <cellStyle name="ExtStyle 16" xfId="24"/>
    <cellStyle name="ExtStyle 17" xfId="25"/>
    <cellStyle name="ExtStyle 19" xfId="26"/>
    <cellStyle name="ExtStyle 20" xfId="27"/>
    <cellStyle name="ExtStyle 21" xfId="28"/>
    <cellStyle name="ExtStyle 22" xfId="29"/>
    <cellStyle name="ExtStyle 23" xfId="30"/>
    <cellStyle name="ExtStyle 29" xfId="31"/>
    <cellStyle name="ExtStyle 30" xfId="32"/>
    <cellStyle name="ExtStyle 31" xfId="33"/>
    <cellStyle name="Fixed" xfId="34"/>
    <cellStyle name="FORMULA" xfId="35"/>
    <cellStyle name="Grey" xfId="36"/>
    <cellStyle name="HEADER" xfId="37"/>
    <cellStyle name="Heading1" xfId="38"/>
    <cellStyle name="Heading2" xfId="39"/>
    <cellStyle name="HIDE" xfId="40"/>
    <cellStyle name="HIGHLIGHT" xfId="41"/>
    <cellStyle name="Hyperlink 2" xfId="42"/>
    <cellStyle name="Input [yellow]" xfId="43"/>
    <cellStyle name="LINK" xfId="44"/>
    <cellStyle name="MainData" xfId="45"/>
    <cellStyle name="MajorTotal" xfId="46"/>
    <cellStyle name="no dec" xfId="47"/>
    <cellStyle name="Nor@„l_IRRSENS" xfId="48"/>
    <cellStyle name="Normal" xfId="0" builtinId="0"/>
    <cellStyle name="Normal - Style1" xfId="49"/>
    <cellStyle name="Normal 10" xfId="50"/>
    <cellStyle name="Normal 10 2" xfId="51"/>
    <cellStyle name="Normal 11" xfId="52"/>
    <cellStyle name="Normal 12" xfId="53"/>
    <cellStyle name="Normal 13" xfId="54"/>
    <cellStyle name="Normal 14" xfId="55"/>
    <cellStyle name="Normal 2" xfId="56"/>
    <cellStyle name="Normal 2 2" xfId="57"/>
    <cellStyle name="Normal 2 3" xfId="1"/>
    <cellStyle name="Normal 2 4" xfId="58"/>
    <cellStyle name="Normal 2_Clark Comparison (2)" xfId="59"/>
    <cellStyle name="Normal 28" xfId="60"/>
    <cellStyle name="Normal 3" xfId="61"/>
    <cellStyle name="Normal 3 2" xfId="62"/>
    <cellStyle name="Normal 3_Single Family Renovation and Ongoing Rental Model (JL Edited) v.11.3 BG Comments" xfId="63"/>
    <cellStyle name="Normal 4" xfId="64"/>
    <cellStyle name="Normal 4 2" xfId="65"/>
    <cellStyle name="Normal 4 3" xfId="66"/>
    <cellStyle name="Normal 4 4" xfId="67"/>
    <cellStyle name="Normal 4 5" xfId="68"/>
    <cellStyle name="Normal 4 6" xfId="69"/>
    <cellStyle name="Normal 4 7" xfId="70"/>
    <cellStyle name="Normal 5" xfId="71"/>
    <cellStyle name="Normal 6" xfId="72"/>
    <cellStyle name="Normal 6 2" xfId="73"/>
    <cellStyle name="Normal 7" xfId="74"/>
    <cellStyle name="Normal 8" xfId="75"/>
    <cellStyle name="Normal 9" xfId="76"/>
    <cellStyle name="NormalOPrint_Module_E (2)" xfId="77"/>
    <cellStyle name="OVERWRITE" xfId="78"/>
    <cellStyle name="Percent [2]" xfId="79"/>
    <cellStyle name="Percent 2" xfId="80"/>
    <cellStyle name="Percent 2 2" xfId="81"/>
    <cellStyle name="Percent 2 2 2" xfId="82"/>
    <cellStyle name="Percent 3" xfId="83"/>
    <cellStyle name="Percent 3 2" xfId="84"/>
    <cellStyle name="Percent 4" xfId="85"/>
    <cellStyle name="Percent 4 2" xfId="86"/>
    <cellStyle name="Percent 4 3" xfId="87"/>
    <cellStyle name="Percent 4 4" xfId="88"/>
    <cellStyle name="Percent 4 5" xfId="89"/>
    <cellStyle name="Percent 4 6" xfId="90"/>
    <cellStyle name="Percent 4 7" xfId="91"/>
    <cellStyle name="Percent 4 8" xfId="92"/>
    <cellStyle name="Percent 5" xfId="93"/>
    <cellStyle name="Percent 5 2" xfId="94"/>
    <cellStyle name="Percent 6" xfId="95"/>
    <cellStyle name="Percent 7" xfId="96"/>
    <cellStyle name="Style 1256" xfId="97"/>
    <cellStyle name="Style 1261" xfId="98"/>
    <cellStyle name="Style 1263" xfId="99"/>
    <cellStyle name="Style 1265" xfId="100"/>
    <cellStyle name="Style 1267" xfId="101"/>
    <cellStyle name="Style 1269" xfId="102"/>
    <cellStyle name="Style 1271" xfId="103"/>
    <cellStyle name="Style 227" xfId="104"/>
    <cellStyle name="Style 228" xfId="105"/>
    <cellStyle name="Style 229" xfId="106"/>
    <cellStyle name="Style 230" xfId="107"/>
    <cellStyle name="Style 231" xfId="108"/>
    <cellStyle name="Style 232" xfId="109"/>
    <cellStyle name="Style 233" xfId="110"/>
    <cellStyle name="Style 234" xfId="111"/>
    <cellStyle name="Style 235" xfId="112"/>
    <cellStyle name="Style 236" xfId="113"/>
    <cellStyle name="Style 237" xfId="114"/>
    <cellStyle name="Style 238" xfId="115"/>
    <cellStyle name="Style 239" xfId="116"/>
    <cellStyle name="Style 240" xfId="117"/>
    <cellStyle name="Style 241" xfId="118"/>
    <cellStyle name="Style 242" xfId="119"/>
    <cellStyle name="Style 243" xfId="120"/>
    <cellStyle name="Style 244" xfId="121"/>
    <cellStyle name="Style 245" xfId="122"/>
    <cellStyle name="Style 246" xfId="123"/>
    <cellStyle name="Style 247" xfId="124"/>
    <cellStyle name="Style 248" xfId="125"/>
    <cellStyle name="Style 249" xfId="126"/>
    <cellStyle name="Style 250" xfId="127"/>
    <cellStyle name="Style 251" xfId="128"/>
    <cellStyle name="Style 252" xfId="129"/>
    <cellStyle name="Style 253" xfId="130"/>
    <cellStyle name="Style 254" xfId="131"/>
    <cellStyle name="Style 255" xfId="132"/>
    <cellStyle name="Style 256" xfId="133"/>
    <cellStyle name="Style 257" xfId="134"/>
    <cellStyle name="Style 258" xfId="135"/>
    <cellStyle name="Style 259" xfId="136"/>
    <cellStyle name="Style 260" xfId="137"/>
    <cellStyle name="Style 307" xfId="138"/>
    <cellStyle name="Style 308" xfId="139"/>
    <cellStyle name="Style 309" xfId="140"/>
    <cellStyle name="Style 310" xfId="141"/>
    <cellStyle name="Style 311" xfId="142"/>
    <cellStyle name="Style 312" xfId="143"/>
    <cellStyle name="Style 313" xfId="144"/>
    <cellStyle name="Style 314" xfId="145"/>
    <cellStyle name="Style 315" xfId="146"/>
    <cellStyle name="Style 316" xfId="147"/>
    <cellStyle name="Style 317" xfId="148"/>
    <cellStyle name="Style 318" xfId="149"/>
    <cellStyle name="Style 319" xfId="150"/>
    <cellStyle name="Style 320" xfId="151"/>
    <cellStyle name="Style 321" xfId="152"/>
    <cellStyle name="Style 322" xfId="153"/>
    <cellStyle name="Style 351" xfId="154"/>
    <cellStyle name="Style 352" xfId="155"/>
    <cellStyle name="Style 353" xfId="156"/>
    <cellStyle name="Style 354" xfId="157"/>
    <cellStyle name="Style 355" xfId="158"/>
    <cellStyle name="Style 356" xfId="159"/>
    <cellStyle name="Style 357" xfId="160"/>
    <cellStyle name="Style 358" xfId="161"/>
    <cellStyle name="Style 359" xfId="162"/>
    <cellStyle name="Style 360" xfId="163"/>
    <cellStyle name="Style 361" xfId="164"/>
    <cellStyle name="Style 362" xfId="165"/>
    <cellStyle name="Style 363" xfId="166"/>
    <cellStyle name="Style 364" xfId="167"/>
    <cellStyle name="Style 365" xfId="168"/>
    <cellStyle name="Style 366" xfId="169"/>
    <cellStyle name="Style 367" xfId="170"/>
    <cellStyle name="Style 368" xfId="171"/>
    <cellStyle name="Style 369" xfId="172"/>
    <cellStyle name="Style 370" xfId="173"/>
    <cellStyle name="Style 371" xfId="174"/>
    <cellStyle name="Style 372" xfId="175"/>
    <cellStyle name="Style 373" xfId="176"/>
    <cellStyle name="Style 374" xfId="177"/>
    <cellStyle name="Style 375" xfId="178"/>
    <cellStyle name="Style 376" xfId="179"/>
    <cellStyle name="Style 377" xfId="180"/>
    <cellStyle name="Style 378" xfId="181"/>
    <cellStyle name="Style 379" xfId="182"/>
    <cellStyle name="Style 380" xfId="183"/>
    <cellStyle name="Style 381" xfId="184"/>
    <cellStyle name="Style 382" xfId="185"/>
    <cellStyle name="Style 383" xfId="186"/>
    <cellStyle name="Style 384" xfId="187"/>
    <cellStyle name="Style 385" xfId="188"/>
    <cellStyle name="Style 386" xfId="189"/>
    <cellStyle name="Style 387" xfId="190"/>
    <cellStyle name="Style 388" xfId="191"/>
    <cellStyle name="Style 389" xfId="192"/>
    <cellStyle name="Style 390" xfId="193"/>
    <cellStyle name="Style 391" xfId="194"/>
    <cellStyle name="Style 392" xfId="195"/>
    <cellStyle name="Style 393" xfId="196"/>
    <cellStyle name="Style 394" xfId="197"/>
    <cellStyle name="Style 395" xfId="198"/>
    <cellStyle name="Style 396" xfId="199"/>
    <cellStyle name="Style 397" xfId="200"/>
    <cellStyle name="Style 398" xfId="201"/>
    <cellStyle name="Style 399" xfId="202"/>
    <cellStyle name="Style 400" xfId="203"/>
    <cellStyle name="Style 401" xfId="204"/>
    <cellStyle name="Style 402" xfId="205"/>
    <cellStyle name="Style 403" xfId="206"/>
    <cellStyle name="Style 404" xfId="207"/>
    <cellStyle name="Style 405" xfId="208"/>
    <cellStyle name="Style 406" xfId="209"/>
    <cellStyle name="Style 407" xfId="210"/>
    <cellStyle name="Style 408" xfId="211"/>
    <cellStyle name="Style 409" xfId="212"/>
    <cellStyle name="Style 410" xfId="213"/>
    <cellStyle name="Style 411" xfId="214"/>
    <cellStyle name="Style 439" xfId="215"/>
    <cellStyle name="Style 440" xfId="216"/>
    <cellStyle name="Style 441" xfId="217"/>
    <cellStyle name="Style 442" xfId="218"/>
    <cellStyle name="Style 443" xfId="219"/>
    <cellStyle name="Style 444" xfId="220"/>
    <cellStyle name="Style 445" xfId="221"/>
    <cellStyle name="Style 446" xfId="222"/>
    <cellStyle name="Style 447" xfId="223"/>
    <cellStyle name="Style 448" xfId="224"/>
    <cellStyle name="Style 449" xfId="225"/>
    <cellStyle name="Style 450" xfId="226"/>
    <cellStyle name="Style 451" xfId="227"/>
    <cellStyle name="Style 452" xfId="228"/>
    <cellStyle name="Style 453" xfId="229"/>
    <cellStyle name="Style 454" xfId="230"/>
    <cellStyle name="Style 459" xfId="231"/>
    <cellStyle name="Style 460" xfId="232"/>
    <cellStyle name="Style 461" xfId="233"/>
    <cellStyle name="Style 462" xfId="234"/>
    <cellStyle name="Style 463" xfId="235"/>
    <cellStyle name="Style 464" xfId="236"/>
    <cellStyle name="Style 465" xfId="237"/>
    <cellStyle name="Style 466" xfId="238"/>
    <cellStyle name="Style 467" xfId="239"/>
    <cellStyle name="Style 468" xfId="240"/>
    <cellStyle name="Style 469" xfId="241"/>
    <cellStyle name="Style 470" xfId="242"/>
    <cellStyle name="Style 471" xfId="243"/>
    <cellStyle name="Style 483" xfId="244"/>
    <cellStyle name="Style 484" xfId="245"/>
    <cellStyle name="Style 485" xfId="246"/>
    <cellStyle name="Style 486" xfId="247"/>
    <cellStyle name="Style 487" xfId="248"/>
    <cellStyle name="Style 488" xfId="249"/>
    <cellStyle name="Style 489" xfId="250"/>
    <cellStyle name="Style 490" xfId="251"/>
    <cellStyle name="Style 491" xfId="252"/>
    <cellStyle name="Style 492" xfId="253"/>
    <cellStyle name="Style 493" xfId="254"/>
    <cellStyle name="Style 494" xfId="255"/>
    <cellStyle name="Style 495" xfId="256"/>
    <cellStyle name="Style 496" xfId="257"/>
    <cellStyle name="Style 497" xfId="258"/>
    <cellStyle name="Style 498" xfId="259"/>
    <cellStyle name="Style 499" xfId="260"/>
    <cellStyle name="Style 500" xfId="261"/>
    <cellStyle name="Style 501" xfId="262"/>
    <cellStyle name="Style 502" xfId="263"/>
    <cellStyle name="Style 503" xfId="264"/>
    <cellStyle name="Style 504" xfId="265"/>
    <cellStyle name="Style 514" xfId="266"/>
    <cellStyle name="Style 515" xfId="267"/>
    <cellStyle name="Style 516" xfId="268"/>
    <cellStyle name="Style 517" xfId="269"/>
    <cellStyle name="Style 518" xfId="270"/>
    <cellStyle name="Style 519" xfId="271"/>
    <cellStyle name="Style 520" xfId="272"/>
    <cellStyle name="Style 521" xfId="273"/>
    <cellStyle name="Style 522" xfId="274"/>
    <cellStyle name="Style 523" xfId="275"/>
    <cellStyle name="Style 524" xfId="276"/>
    <cellStyle name="Style 525" xfId="277"/>
    <cellStyle name="Style 526" xfId="278"/>
    <cellStyle name="Style 527" xfId="279"/>
    <cellStyle name="Style 528" xfId="280"/>
    <cellStyle name="Style 529" xfId="281"/>
    <cellStyle name="Style 530" xfId="282"/>
    <cellStyle name="Style 531" xfId="283"/>
    <cellStyle name="Style 532" xfId="284"/>
    <cellStyle name="Style 533" xfId="285"/>
    <cellStyle name="Style 534" xfId="286"/>
    <cellStyle name="Style 535" xfId="287"/>
    <cellStyle name="Style 536" xfId="288"/>
    <cellStyle name="Style 537" xfId="289"/>
    <cellStyle name="Style 538" xfId="290"/>
    <cellStyle name="Style 541" xfId="291"/>
    <cellStyle name="Style 543" xfId="292"/>
    <cellStyle name="Style 545" xfId="293"/>
    <cellStyle name="Style 547" xfId="294"/>
    <cellStyle name="Style 552" xfId="295"/>
    <cellStyle name="Style 561" xfId="296"/>
    <cellStyle name="Style 562" xfId="297"/>
    <cellStyle name="Style 563" xfId="298"/>
    <cellStyle name="Style 564" xfId="299"/>
    <cellStyle name="Style 565" xfId="300"/>
    <cellStyle name="Style 566" xfId="301"/>
    <cellStyle name="Style 567" xfId="302"/>
    <cellStyle name="Style 568" xfId="303"/>
    <cellStyle name="Style 569" xfId="304"/>
    <cellStyle name="Style 582" xfId="305"/>
    <cellStyle name="Style 583" xfId="306"/>
    <cellStyle name="Style 584" xfId="307"/>
    <cellStyle name="Style 585" xfId="308"/>
    <cellStyle name="Style 586" xfId="309"/>
    <cellStyle name="Style 587" xfId="310"/>
    <cellStyle name="Style 588" xfId="311"/>
    <cellStyle name="Style 589" xfId="312"/>
    <cellStyle name="Style 590" xfId="313"/>
    <cellStyle name="Style 591" xfId="314"/>
    <cellStyle name="Style 592" xfId="315"/>
    <cellStyle name="Style 593" xfId="316"/>
    <cellStyle name="Style 594" xfId="317"/>
    <cellStyle name="Style 595" xfId="318"/>
    <cellStyle name="Style 596" xfId="319"/>
    <cellStyle name="Style 597" xfId="320"/>
    <cellStyle name="Style 598" xfId="321"/>
    <cellStyle name="Style 599" xfId="322"/>
    <cellStyle name="Style 609" xfId="323"/>
    <cellStyle name="Style 610" xfId="324"/>
    <cellStyle name="Style 611" xfId="325"/>
    <cellStyle name="Style 612" xfId="326"/>
    <cellStyle name="Style 613" xfId="327"/>
    <cellStyle name="Style 614" xfId="328"/>
    <cellStyle name="Style 615" xfId="329"/>
    <cellStyle name="Style 616" xfId="330"/>
    <cellStyle name="Style 617" xfId="331"/>
    <cellStyle name="Style 618" xfId="332"/>
    <cellStyle name="Style 619" xfId="333"/>
    <cellStyle name="Style 620" xfId="334"/>
    <cellStyle name="Style 621" xfId="335"/>
    <cellStyle name="Style 622" xfId="336"/>
    <cellStyle name="Style 623" xfId="337"/>
    <cellStyle name="Style 624" xfId="338"/>
    <cellStyle name="Style 625" xfId="339"/>
    <cellStyle name="Style 626" xfId="340"/>
    <cellStyle name="Style 627" xfId="341"/>
    <cellStyle name="Style 648" xfId="342"/>
    <cellStyle name="Style 649" xfId="343"/>
    <cellStyle name="Style 650" xfId="344"/>
    <cellStyle name="Style 651" xfId="345"/>
    <cellStyle name="Style 652" xfId="346"/>
    <cellStyle name="Style 653" xfId="347"/>
    <cellStyle name="Style 654" xfId="348"/>
    <cellStyle name="Style 655" xfId="349"/>
    <cellStyle name="Style 656" xfId="350"/>
    <cellStyle name="Style 657" xfId="351"/>
    <cellStyle name="Style 658" xfId="352"/>
    <cellStyle name="Style 659" xfId="353"/>
    <cellStyle name="Style 660" xfId="354"/>
    <cellStyle name="Style 661" xfId="355"/>
    <cellStyle name="Style 662" xfId="356"/>
    <cellStyle name="Style 663" xfId="357"/>
    <cellStyle name="Style 664" xfId="358"/>
    <cellStyle name="Style 665" xfId="359"/>
    <cellStyle name="Style 666" xfId="360"/>
    <cellStyle name="Style 667" xfId="361"/>
    <cellStyle name="Style 668" xfId="362"/>
    <cellStyle name="Style 673" xfId="363"/>
    <cellStyle name="Style 675" xfId="364"/>
    <cellStyle name="Style 677" xfId="365"/>
    <cellStyle name="Style 679" xfId="366"/>
    <cellStyle name="Style 681" xfId="367"/>
    <cellStyle name="Style 682" xfId="368"/>
    <cellStyle name="Style 683" xfId="369"/>
    <cellStyle name="Style 684" xfId="370"/>
    <cellStyle name="Style 685" xfId="371"/>
    <cellStyle name="Style 686" xfId="372"/>
    <cellStyle name="Style 687" xfId="373"/>
    <cellStyle name="Style 688" xfId="374"/>
    <cellStyle name="Style 689" xfId="375"/>
    <cellStyle name="Style 690" xfId="376"/>
    <cellStyle name="Style 691" xfId="377"/>
    <cellStyle name="Style 692" xfId="378"/>
    <cellStyle name="Style 693" xfId="379"/>
    <cellStyle name="Style 694" xfId="380"/>
    <cellStyle name="Style 695" xfId="381"/>
    <cellStyle name="Style 696" xfId="382"/>
    <cellStyle name="Style 697" xfId="383"/>
    <cellStyle name="Style 698" xfId="384"/>
    <cellStyle name="Style 699" xfId="385"/>
    <cellStyle name="Style 700" xfId="386"/>
    <cellStyle name="Style 701" xfId="387"/>
    <cellStyle name="Style 702" xfId="388"/>
    <cellStyle name="Style 703" xfId="389"/>
    <cellStyle name="Style 704" xfId="390"/>
    <cellStyle name="Style 713" xfId="391"/>
    <cellStyle name="Style 714" xfId="392"/>
    <cellStyle name="Style 715" xfId="393"/>
    <cellStyle name="Style 716" xfId="394"/>
    <cellStyle name="Style 717" xfId="395"/>
    <cellStyle name="Style 718" xfId="396"/>
    <cellStyle name="Style 719" xfId="397"/>
    <cellStyle name="Style 720" xfId="398"/>
    <cellStyle name="Style 721" xfId="399"/>
    <cellStyle name="Style 735" xfId="400"/>
    <cellStyle name="Style 736" xfId="401"/>
    <cellStyle name="Style 737" xfId="402"/>
    <cellStyle name="Style 738" xfId="403"/>
    <cellStyle name="Style 739" xfId="404"/>
    <cellStyle name="Style 740" xfId="405"/>
    <cellStyle name="Style 741" xfId="406"/>
    <cellStyle name="Style 742" xfId="407"/>
    <cellStyle name="Style 743" xfId="408"/>
    <cellStyle name="Style 773" xfId="409"/>
    <cellStyle name="Style 775" xfId="410"/>
    <cellStyle name="Style 777" xfId="411"/>
    <cellStyle name="Style 779" xfId="412"/>
    <cellStyle name="Style 812" xfId="413"/>
    <cellStyle name="Style 818" xfId="414"/>
    <cellStyle name="Style 819" xfId="415"/>
    <cellStyle name="Style 821" xfId="416"/>
    <cellStyle name="Style 823" xfId="417"/>
    <cellStyle name="Style 825" xfId="418"/>
    <cellStyle name="Style 827" xfId="419"/>
    <cellStyle name="Style 829" xfId="420"/>
    <cellStyle name="Style 831" xfId="421"/>
    <cellStyle name="Style 832" xfId="422"/>
    <cellStyle name="Style 833" xfId="423"/>
    <cellStyle name="Style 834" xfId="424"/>
    <cellStyle name="Style 835" xfId="425"/>
    <cellStyle name="Style 836" xfId="426"/>
    <cellStyle name="Style 838" xfId="427"/>
    <cellStyle name="Style 840" xfId="428"/>
    <cellStyle name="Style 841" xfId="429"/>
    <cellStyle name="Style 842" xfId="430"/>
    <cellStyle name="Style 843" xfId="431"/>
    <cellStyle name="Style 844" xfId="432"/>
    <cellStyle name="Style 845" xfId="433"/>
    <cellStyle name="Style 847" xfId="434"/>
    <cellStyle name="Style 849" xfId="435"/>
    <cellStyle name="Style 851" xfId="436"/>
    <cellStyle name="Style 853" xfId="437"/>
    <cellStyle name="Style 858" xfId="438"/>
    <cellStyle name="Style 859" xfId="439"/>
    <cellStyle name="Style 860" xfId="440"/>
    <cellStyle name="Style 862" xfId="441"/>
    <cellStyle name="Style 864" xfId="442"/>
    <cellStyle name="Style 866" xfId="443"/>
    <cellStyle name="Style 868" xfId="444"/>
    <cellStyle name="Style 870" xfId="445"/>
    <cellStyle name="Style 872" xfId="446"/>
    <cellStyle name="Style 874" xfId="447"/>
    <cellStyle name="SubTotal" xfId="448"/>
    <cellStyle name="TableFooter" xfId="449"/>
    <cellStyle name="TableIndent" xfId="450"/>
    <cellStyle name="TableTitle" xfId="451"/>
    <cellStyle name="Unprot" xfId="452"/>
    <cellStyle name="Unprot$" xfId="453"/>
    <cellStyle name="Unprotect" xfId="4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159885</xdr:colOff>
      <xdr:row>0</xdr:row>
      <xdr:rowOff>153081</xdr:rowOff>
    </xdr:from>
    <xdr:to>
      <xdr:col>13</xdr:col>
      <xdr:colOff>428625</xdr:colOff>
      <xdr:row>8</xdr:row>
      <xdr:rowOff>138171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4760" y="153081"/>
          <a:ext cx="3959678" cy="1890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23813</xdr:colOff>
      <xdr:row>1</xdr:row>
      <xdr:rowOff>0</xdr:rowOff>
    </xdr:from>
    <xdr:to>
      <xdr:col>7</xdr:col>
      <xdr:colOff>804864</xdr:colOff>
      <xdr:row>6</xdr:row>
      <xdr:rowOff>128058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6407" y="369094"/>
          <a:ext cx="1876426" cy="13186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FinInv\Ex20_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FinInv\Finance\10th%20edition\Chapters\Chapter%2019%20templates\cm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FinInv\Finance\10th%20edition\Chapters\Chapter%2019%20templates\IO-P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REIF &amp; S&amp;P"/>
      <sheetName val="REITs &amp; S&amp;P"/>
    </sheetNames>
    <sheetDataSet>
      <sheetData sheetId="0"/>
      <sheetData sheetId="1">
        <row r="11">
          <cell r="D11">
            <v>0.10256580965724643</v>
          </cell>
          <cell r="F11">
            <v>3.9374304347826112</v>
          </cell>
        </row>
        <row r="12">
          <cell r="D12">
            <v>9.9699466842594398E-2</v>
          </cell>
          <cell r="F12">
            <v>3.9434344565217412</v>
          </cell>
        </row>
        <row r="13">
          <cell r="D13">
            <v>9.6926697633896594E-2</v>
          </cell>
          <cell r="F13">
            <v>3.949438478260872</v>
          </cell>
        </row>
        <row r="14">
          <cell r="D14">
            <v>9.4255760498720725E-2</v>
          </cell>
          <cell r="F14">
            <v>3.955442500000002</v>
          </cell>
        </row>
        <row r="15">
          <cell r="D15">
            <v>9.1695554459503378E-2</v>
          </cell>
          <cell r="F15">
            <v>3.9614465217391328</v>
          </cell>
        </row>
        <row r="16">
          <cell r="D16">
            <v>8.9255608650344487E-2</v>
          </cell>
          <cell r="F16">
            <v>3.9674505434782628</v>
          </cell>
        </row>
        <row r="17">
          <cell r="D17">
            <v>8.6946048161577236E-2</v>
          </cell>
          <cell r="F17">
            <v>3.9734545652173923</v>
          </cell>
        </row>
        <row r="18">
          <cell r="D18">
            <v>8.4777529769104062E-2</v>
          </cell>
          <cell r="F18">
            <v>3.9794585869565231</v>
          </cell>
        </row>
        <row r="19">
          <cell r="D19">
            <v>8.2761141026761451E-2</v>
          </cell>
          <cell r="F19">
            <v>3.9854626086956535</v>
          </cell>
        </row>
        <row r="20">
          <cell r="D20">
            <v>8.0908256821018112E-2</v>
          </cell>
          <cell r="F20">
            <v>3.9914666304347839</v>
          </cell>
        </row>
        <row r="21">
          <cell r="D21">
            <v>7.9230349153871005E-2</v>
          </cell>
          <cell r="F21">
            <v>3.9974706521739138</v>
          </cell>
        </row>
        <row r="22">
          <cell r="D22">
            <v>7.7738748894852619E-2</v>
          </cell>
          <cell r="F22">
            <v>4.0034746739130451</v>
          </cell>
        </row>
        <row r="23">
          <cell r="D23">
            <v>7.6444362642995103E-2</v>
          </cell>
          <cell r="F23">
            <v>4.0094786956521746</v>
          </cell>
        </row>
        <row r="24">
          <cell r="D24">
            <v>7.5357353506573591E-2</v>
          </cell>
          <cell r="F24">
            <v>4.015482717391305</v>
          </cell>
        </row>
        <row r="25">
          <cell r="D25">
            <v>7.4486800995879857E-2</v>
          </cell>
          <cell r="F25">
            <v>4.0214867391304354</v>
          </cell>
        </row>
        <row r="26">
          <cell r="D26">
            <v>7.3840361355759068E-2</v>
          </cell>
          <cell r="F26">
            <v>4.0274907608695658</v>
          </cell>
        </row>
        <row r="27">
          <cell r="D27">
            <v>7.3423954232678723E-2</v>
          </cell>
          <cell r="F27">
            <v>4.0334947826086962</v>
          </cell>
        </row>
        <row r="28">
          <cell r="D28">
            <v>7.3241503211226341E-2</v>
          </cell>
          <cell r="F28">
            <v>4.0394988043478257</v>
          </cell>
        </row>
        <row r="29">
          <cell r="D29">
            <v>7.329475545754835E-2</v>
          </cell>
          <cell r="F29">
            <v>4.045502826086957</v>
          </cell>
        </row>
        <row r="30">
          <cell r="D30">
            <v>7.358319923724238E-2</v>
          </cell>
          <cell r="F30">
            <v>4.0515068478260865</v>
          </cell>
        </row>
        <row r="31">
          <cell r="D31">
            <v>7.4104088212849348E-2</v>
          </cell>
          <cell r="F31">
            <v>4.0575108695652169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171">
          <cell r="D171">
            <v>0</v>
          </cell>
          <cell r="E171">
            <v>0.19104004814636055</v>
          </cell>
        </row>
        <row r="172">
          <cell r="D172">
            <v>0.05</v>
          </cell>
          <cell r="E172">
            <v>0.17331256212247201</v>
          </cell>
        </row>
        <row r="173">
          <cell r="D173">
            <v>0.1</v>
          </cell>
          <cell r="E173">
            <v>0.16098670463276857</v>
          </cell>
        </row>
        <row r="174">
          <cell r="D174">
            <v>0.15000000000000002</v>
          </cell>
          <cell r="E174">
            <v>0.15532835618367249</v>
          </cell>
        </row>
        <row r="175">
          <cell r="D175">
            <v>0.2</v>
          </cell>
          <cell r="E175">
            <v>0.14993493952328116</v>
          </cell>
        </row>
        <row r="176">
          <cell r="D176">
            <v>0.25</v>
          </cell>
          <cell r="E176">
            <v>0.14737549187106463</v>
          </cell>
        </row>
        <row r="177">
          <cell r="D177">
            <v>0.3</v>
          </cell>
          <cell r="E177">
            <v>0.14738328611616652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135">
          <cell r="E135">
            <v>5.3792676242975117E-2</v>
          </cell>
        </row>
        <row r="136">
          <cell r="E136">
            <v>6.5681770075035173E-2</v>
          </cell>
        </row>
        <row r="137">
          <cell r="E137">
            <v>7.9037589924664753E-2</v>
          </cell>
        </row>
        <row r="138">
          <cell r="E138">
            <v>9.3672789192370182E-2</v>
          </cell>
        </row>
        <row r="139">
          <cell r="E139">
            <v>0.10935888548657445</v>
          </cell>
        </row>
        <row r="140">
          <cell r="E140">
            <v>0.12586561470778773</v>
          </cell>
        </row>
        <row r="141">
          <cell r="E141">
            <v>0.14298917762938032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8:M46"/>
  <sheetViews>
    <sheetView tabSelected="1" zoomScale="80" zoomScaleNormal="80" workbookViewId="0"/>
  </sheetViews>
  <sheetFormatPr defaultColWidth="10.28515625" defaultRowHeight="18.75" x14ac:dyDescent="0.3"/>
  <cols>
    <col min="1" max="1" width="25.42578125" style="2" customWidth="1"/>
    <col min="2" max="2" width="27" style="2" customWidth="1"/>
    <col min="3" max="3" width="3" style="2" customWidth="1"/>
    <col min="4" max="4" width="7.7109375" style="2" customWidth="1"/>
    <col min="5" max="5" width="3" style="2" customWidth="1"/>
    <col min="6" max="6" width="16.5703125" style="2" customWidth="1"/>
    <col min="7" max="7" width="16.42578125" style="2" customWidth="1"/>
    <col min="8" max="8" width="15.140625" style="2" bestFit="1" customWidth="1"/>
    <col min="9" max="11" width="13.5703125" style="2" customWidth="1"/>
    <col min="12" max="12" width="14.7109375" style="2" customWidth="1"/>
    <col min="13" max="13" width="13.5703125" style="2" customWidth="1"/>
    <col min="14" max="16384" width="10.28515625" style="2"/>
  </cols>
  <sheetData>
    <row r="8" spans="2:12" x14ac:dyDescent="0.3">
      <c r="B8" s="45" t="s">
        <v>21</v>
      </c>
      <c r="C8" s="45"/>
      <c r="D8" s="45"/>
      <c r="E8" s="45"/>
      <c r="F8" s="45"/>
      <c r="G8" s="45"/>
      <c r="H8" s="45"/>
      <c r="I8" s="45"/>
      <c r="J8" s="45"/>
      <c r="K8" s="45"/>
      <c r="L8" s="45"/>
    </row>
    <row r="10" spans="2:12" ht="23.25" x14ac:dyDescent="0.35">
      <c r="B10" s="1" t="s">
        <v>23</v>
      </c>
    </row>
    <row r="11" spans="2:12" x14ac:dyDescent="0.3">
      <c r="B11" s="2" t="s">
        <v>19</v>
      </c>
      <c r="F11" s="3">
        <v>0.08</v>
      </c>
    </row>
    <row r="12" spans="2:12" x14ac:dyDescent="0.3">
      <c r="B12" s="2" t="s">
        <v>0</v>
      </c>
      <c r="F12" s="4">
        <v>10000</v>
      </c>
      <c r="G12" s="4"/>
    </row>
    <row r="13" spans="2:12" x14ac:dyDescent="0.3">
      <c r="G13" s="5"/>
    </row>
    <row r="14" spans="2:12" ht="41.25" customHeight="1" x14ac:dyDescent="0.3">
      <c r="F14" s="6" t="s">
        <v>1</v>
      </c>
      <c r="G14" s="7"/>
      <c r="H14" s="8" t="s">
        <v>2</v>
      </c>
      <c r="I14" s="9">
        <v>1</v>
      </c>
      <c r="J14" s="9">
        <f>I14+1</f>
        <v>2</v>
      </c>
      <c r="K14" s="9">
        <f>J14+1</f>
        <v>3</v>
      </c>
      <c r="L14" s="9">
        <f>K14+1</f>
        <v>4</v>
      </c>
    </row>
    <row r="15" spans="2:12" x14ac:dyDescent="0.3">
      <c r="F15" s="6"/>
      <c r="G15" s="7"/>
      <c r="H15" s="10"/>
      <c r="I15" s="10"/>
      <c r="J15" s="10"/>
      <c r="K15" s="10"/>
      <c r="L15" s="10"/>
    </row>
    <row r="16" spans="2:12" x14ac:dyDescent="0.3">
      <c r="B16" s="2" t="s">
        <v>3</v>
      </c>
      <c r="F16" s="11">
        <f>SUM(H16:L16)</f>
        <v>-10000</v>
      </c>
      <c r="G16" s="7"/>
      <c r="H16" s="44">
        <f>-F12</f>
        <v>-10000</v>
      </c>
      <c r="I16" s="42">
        <v>0</v>
      </c>
      <c r="J16" s="42">
        <v>0</v>
      </c>
      <c r="K16" s="42">
        <v>0</v>
      </c>
      <c r="L16" s="42">
        <v>0</v>
      </c>
    </row>
    <row r="17" spans="1:13" x14ac:dyDescent="0.3">
      <c r="B17" s="13" t="s">
        <v>4</v>
      </c>
      <c r="D17" s="5">
        <v>0.2</v>
      </c>
      <c r="E17" s="5"/>
      <c r="F17" s="11">
        <f>SUM(H17:L17)</f>
        <v>-2000</v>
      </c>
      <c r="G17" s="5"/>
      <c r="H17" s="12">
        <f>$D$17*H16</f>
        <v>-2000</v>
      </c>
      <c r="I17" s="12">
        <f>$D$17*I16</f>
        <v>0</v>
      </c>
      <c r="J17" s="12">
        <f>$D$17*J16</f>
        <v>0</v>
      </c>
      <c r="K17" s="12">
        <f>$D$17*K16</f>
        <v>0</v>
      </c>
      <c r="L17" s="12">
        <f>$D$17*L16</f>
        <v>0</v>
      </c>
    </row>
    <row r="18" spans="1:13" x14ac:dyDescent="0.3">
      <c r="B18" s="13" t="s">
        <v>5</v>
      </c>
      <c r="D18" s="5">
        <v>0.8</v>
      </c>
      <c r="E18" s="5"/>
      <c r="F18" s="11">
        <f>SUM(H18:L18)</f>
        <v>-8000</v>
      </c>
      <c r="G18" s="5"/>
      <c r="H18" s="12">
        <f>$D$18*H16</f>
        <v>-8000</v>
      </c>
      <c r="I18" s="12">
        <f>$D$18*I16</f>
        <v>0</v>
      </c>
      <c r="J18" s="12">
        <f>$D$18*J16</f>
        <v>0</v>
      </c>
      <c r="K18" s="12">
        <f>$D$18*K16</f>
        <v>0</v>
      </c>
      <c r="L18" s="12">
        <f>$D$18*L16</f>
        <v>0</v>
      </c>
    </row>
    <row r="20" spans="1:13" x14ac:dyDescent="0.3">
      <c r="B20" s="14" t="s">
        <v>20</v>
      </c>
      <c r="C20" s="14"/>
      <c r="D20" s="14"/>
      <c r="E20" s="14"/>
      <c r="F20" s="11">
        <f>SUM(H20:L20)</f>
        <v>14650</v>
      </c>
      <c r="G20" s="15"/>
      <c r="H20" s="42">
        <v>-800</v>
      </c>
      <c r="I20" s="42">
        <v>150</v>
      </c>
      <c r="J20" s="42">
        <v>150</v>
      </c>
      <c r="K20" s="42">
        <v>150</v>
      </c>
      <c r="L20" s="42">
        <v>15000</v>
      </c>
    </row>
    <row r="21" spans="1:13" x14ac:dyDescent="0.3">
      <c r="F21" s="16"/>
    </row>
    <row r="22" spans="1:13" x14ac:dyDescent="0.3">
      <c r="B22" s="14" t="s">
        <v>6</v>
      </c>
      <c r="F22" s="6" t="s">
        <v>1</v>
      </c>
    </row>
    <row r="23" spans="1:13" x14ac:dyDescent="0.3">
      <c r="B23" s="17" t="s">
        <v>7</v>
      </c>
      <c r="C23" s="18"/>
      <c r="D23" s="18"/>
      <c r="E23" s="18"/>
      <c r="F23" s="19">
        <f>SUM(H23:L23)</f>
        <v>8000</v>
      </c>
      <c r="G23" s="20"/>
      <c r="H23" s="21">
        <f>-H18</f>
        <v>8000</v>
      </c>
      <c r="I23" s="21">
        <f>-I18</f>
        <v>0</v>
      </c>
      <c r="J23" s="21">
        <f>-J18</f>
        <v>0</v>
      </c>
      <c r="K23" s="21">
        <f>-K18</f>
        <v>0</v>
      </c>
      <c r="L23" s="22">
        <f>-L18</f>
        <v>0</v>
      </c>
      <c r="M23" s="12"/>
    </row>
    <row r="24" spans="1:13" x14ac:dyDescent="0.3">
      <c r="B24" s="23" t="s">
        <v>8</v>
      </c>
      <c r="C24" s="24"/>
      <c r="D24" s="24"/>
      <c r="E24" s="24"/>
      <c r="F24" s="25">
        <f>SUM(H24:L24)</f>
        <v>203.23213997033591</v>
      </c>
      <c r="G24" s="24"/>
      <c r="H24" s="26">
        <f>(G29+G30)*((1+$F$11)^(1/12)-1)</f>
        <v>0</v>
      </c>
      <c r="I24" s="26">
        <f>(H29+H30)*((1+$F$11)^(1/12)-1)</f>
        <v>51.472240880027442</v>
      </c>
      <c r="J24" s="26">
        <f>(I29+I30)*((1+$F$11)^(1/12)-1)</f>
        <v>51.031331214478477</v>
      </c>
      <c r="K24" s="26">
        <f>(J29+J30)*((1+$F$11)^(1/12)-1)</f>
        <v>50.587584722865572</v>
      </c>
      <c r="L24" s="27">
        <f>(K29+K30)*((1+$F$11)^(1/12)-1)</f>
        <v>50.140983152964424</v>
      </c>
      <c r="M24" s="12"/>
    </row>
    <row r="25" spans="1:13" x14ac:dyDescent="0.3">
      <c r="A25" s="28" t="s">
        <v>9</v>
      </c>
      <c r="B25" s="23" t="s">
        <v>10</v>
      </c>
      <c r="C25" s="24"/>
      <c r="D25" s="24"/>
      <c r="E25" s="24"/>
      <c r="F25" s="25">
        <f>SUM(H25:L25)</f>
        <v>-203.23213997033591</v>
      </c>
      <c r="G25" s="29"/>
      <c r="H25" s="26">
        <f>-IF((G30+H24)&gt;0,MIN(MAX(H$20,0)*($D$18),G30+H24),0)</f>
        <v>0</v>
      </c>
      <c r="I25" s="26">
        <f>-IF((H30+I24)&gt;0,MIN(MAX(I$20,0)*($D$18),H30+I24),0)</f>
        <v>-51.472240880027442</v>
      </c>
      <c r="J25" s="26">
        <f>-IF((I30+J24)&gt;0,MIN(MAX(J$20,0)*($D$18),I30+J24),0)</f>
        <v>-51.031331214478477</v>
      </c>
      <c r="K25" s="26">
        <f>-IF((J30+K24)&gt;0,MIN(MAX(K$20,0)*($D$18),J30+K24),0)</f>
        <v>-50.587584722865572</v>
      </c>
      <c r="L25" s="27">
        <f>-IF((K30+L24)&gt;0,MIN(MAX(L$20,0)*($D$18),K30+L24),0)</f>
        <v>-50.140983152964424</v>
      </c>
      <c r="M25" s="12"/>
    </row>
    <row r="26" spans="1:13" x14ac:dyDescent="0.3">
      <c r="A26" s="30" t="s">
        <v>11</v>
      </c>
      <c r="B26" s="23" t="s">
        <v>12</v>
      </c>
      <c r="C26" s="24"/>
      <c r="D26" s="24"/>
      <c r="E26" s="24"/>
      <c r="F26" s="25">
        <f>SUM(H26:L26)</f>
        <v>-7999.9999999999991</v>
      </c>
      <c r="G26" s="29"/>
      <c r="H26" s="26">
        <f>-IF((G29+H23)&gt;0,MIN((MAX(H$20,0)*($D$18)+H25),G29+H23),0)</f>
        <v>0</v>
      </c>
      <c r="I26" s="26">
        <f>-IF((H29+I23)&gt;0,MIN((MAX(I$20,0)*($D$18)+I25),H29+I23),0)</f>
        <v>-68.527759119972558</v>
      </c>
      <c r="J26" s="26">
        <f>-IF((I29+J23)&gt;0,MIN((MAX(J$20,0)*($D$18)+J25),I29+J23),0)</f>
        <v>-68.968668785521515</v>
      </c>
      <c r="K26" s="26">
        <f>-IF((J29+K23)&gt;0,MIN((MAX(K$20,0)*($D$18)+K25),J29+K23),0)</f>
        <v>-69.412415277134428</v>
      </c>
      <c r="L26" s="27">
        <f>-IF((K29+L23)&gt;0,MIN((MAX(L$20,0)*($D$18)+L25),K29+L23),0)</f>
        <v>-7793.0911568173706</v>
      </c>
      <c r="M26" s="12"/>
    </row>
    <row r="27" spans="1:13" x14ac:dyDescent="0.3">
      <c r="B27" s="23"/>
      <c r="C27" s="24"/>
      <c r="D27" s="24"/>
      <c r="E27" s="24"/>
      <c r="F27" s="31"/>
      <c r="G27" s="24"/>
      <c r="H27" s="26"/>
      <c r="I27" s="26"/>
      <c r="J27" s="26"/>
      <c r="K27" s="26"/>
      <c r="L27" s="27"/>
      <c r="M27" s="12"/>
    </row>
    <row r="28" spans="1:13" x14ac:dyDescent="0.3">
      <c r="B28" s="23"/>
      <c r="C28" s="24"/>
      <c r="D28" s="24"/>
      <c r="E28" s="24"/>
      <c r="F28" s="32" t="s">
        <v>13</v>
      </c>
      <c r="G28" s="24"/>
      <c r="H28" s="26"/>
      <c r="I28" s="26"/>
      <c r="J28" s="26"/>
      <c r="K28" s="26"/>
      <c r="L28" s="27"/>
      <c r="M28" s="12"/>
    </row>
    <row r="29" spans="1:13" x14ac:dyDescent="0.3">
      <c r="B29" s="23" t="s">
        <v>14</v>
      </c>
      <c r="C29" s="24"/>
      <c r="D29" s="24"/>
      <c r="E29" s="24"/>
      <c r="F29" s="31">
        <f>L29</f>
        <v>0</v>
      </c>
      <c r="G29" s="24"/>
      <c r="H29" s="26">
        <f>G29+H23+H26</f>
        <v>8000</v>
      </c>
      <c r="I29" s="26">
        <f>H29+I23+I26</f>
        <v>7931.4722408800271</v>
      </c>
      <c r="J29" s="26">
        <f>I29+J23+J26</f>
        <v>7862.5035720945052</v>
      </c>
      <c r="K29" s="26">
        <f>J29+K23+K26</f>
        <v>7793.0911568173706</v>
      </c>
      <c r="L29" s="27">
        <f>K29+L23+L26</f>
        <v>0</v>
      </c>
      <c r="M29" s="12"/>
    </row>
    <row r="30" spans="1:13" x14ac:dyDescent="0.3">
      <c r="B30" s="33" t="s">
        <v>15</v>
      </c>
      <c r="C30" s="34"/>
      <c r="D30" s="34"/>
      <c r="E30" s="34"/>
      <c r="F30" s="35">
        <f>L30</f>
        <v>0</v>
      </c>
      <c r="G30" s="34"/>
      <c r="H30" s="36">
        <f>G30+H24+H25</f>
        <v>0</v>
      </c>
      <c r="I30" s="36">
        <f>H30+I24+I25</f>
        <v>0</v>
      </c>
      <c r="J30" s="36">
        <f>I30+J24+J25</f>
        <v>0</v>
      </c>
      <c r="K30" s="36">
        <f>J30+K24+K25</f>
        <v>0</v>
      </c>
      <c r="L30" s="37">
        <f>K30+L24+L25</f>
        <v>0</v>
      </c>
      <c r="M30" s="12"/>
    </row>
    <row r="31" spans="1:13" x14ac:dyDescent="0.3">
      <c r="H31" s="38"/>
      <c r="I31" s="38"/>
      <c r="J31" s="38"/>
      <c r="K31" s="38"/>
      <c r="L31" s="38"/>
      <c r="M31" s="15"/>
    </row>
    <row r="32" spans="1:13" x14ac:dyDescent="0.3">
      <c r="H32" s="4"/>
      <c r="I32" s="38"/>
      <c r="J32" s="38"/>
      <c r="K32" s="38"/>
      <c r="L32" s="38"/>
      <c r="M32" s="15"/>
    </row>
    <row r="33" spans="1:13" x14ac:dyDescent="0.3">
      <c r="B33" s="14" t="s">
        <v>16</v>
      </c>
      <c r="F33" s="6" t="s">
        <v>1</v>
      </c>
    </row>
    <row r="34" spans="1:13" x14ac:dyDescent="0.3">
      <c r="B34" s="17" t="s">
        <v>7</v>
      </c>
      <c r="C34" s="18"/>
      <c r="D34" s="18"/>
      <c r="E34" s="18"/>
      <c r="F34" s="19">
        <f>SUM(H34:L34)</f>
        <v>2000</v>
      </c>
      <c r="G34" s="18"/>
      <c r="H34" s="21">
        <f>-H17</f>
        <v>2000</v>
      </c>
      <c r="I34" s="21">
        <f>-I17</f>
        <v>0</v>
      </c>
      <c r="J34" s="21">
        <f>-J17</f>
        <v>0</v>
      </c>
      <c r="K34" s="21">
        <f>-K17</f>
        <v>0</v>
      </c>
      <c r="L34" s="22">
        <f>-L17</f>
        <v>0</v>
      </c>
    </row>
    <row r="35" spans="1:13" x14ac:dyDescent="0.3">
      <c r="B35" s="23" t="s">
        <v>8</v>
      </c>
      <c r="C35" s="24"/>
      <c r="D35" s="24"/>
      <c r="E35" s="24"/>
      <c r="F35" s="25">
        <f>SUM(H35:L35)</f>
        <v>50.808034992583984</v>
      </c>
      <c r="G35" s="24"/>
      <c r="H35" s="26">
        <f>(G40+G41)*((1+$F$11)^(1/12)-1)</f>
        <v>0</v>
      </c>
      <c r="I35" s="26">
        <f>(H40+H41)*((1+$F$11)^(1/12)-1)</f>
        <v>12.868060220006861</v>
      </c>
      <c r="J35" s="26">
        <f>(I40+I41)*((1+$F$11)^(1/12)-1)</f>
        <v>12.757832803619619</v>
      </c>
      <c r="K35" s="26">
        <f>(J40+J41)*((1+$F$11)^(1/12)-1)</f>
        <v>12.646896180716395</v>
      </c>
      <c r="L35" s="27">
        <f>(K40+K41)*((1+$F$11)^(1/12)-1)</f>
        <v>12.535245788241108</v>
      </c>
      <c r="M35" s="12"/>
    </row>
    <row r="36" spans="1:13" x14ac:dyDescent="0.3">
      <c r="A36" s="28" t="s">
        <v>9</v>
      </c>
      <c r="B36" s="23" t="s">
        <v>10</v>
      </c>
      <c r="C36" s="24"/>
      <c r="D36" s="24"/>
      <c r="E36" s="24"/>
      <c r="F36" s="25">
        <f>SUM(H36:L36)</f>
        <v>0</v>
      </c>
      <c r="G36" s="24"/>
      <c r="H36" s="39"/>
      <c r="I36" s="39"/>
      <c r="J36" s="39"/>
      <c r="K36" s="39"/>
      <c r="L36" s="40"/>
      <c r="M36" s="12"/>
    </row>
    <row r="37" spans="1:13" x14ac:dyDescent="0.3">
      <c r="A37" s="30" t="s">
        <v>11</v>
      </c>
      <c r="B37" s="23" t="s">
        <v>12</v>
      </c>
      <c r="C37" s="24"/>
      <c r="D37" s="24"/>
      <c r="E37" s="24"/>
      <c r="F37" s="25">
        <f>SUM(H37:L37)</f>
        <v>-2000</v>
      </c>
      <c r="G37" s="24"/>
      <c r="H37" s="26">
        <f>-IF((G40+H34)&gt;0,MIN((MAX(H$20,0)*($D$17)+H36),G40+H34),0)</f>
        <v>0</v>
      </c>
      <c r="I37" s="26">
        <f>-IF((H40+I34)&gt;0,MIN((MAX(I$20,0)*($D$17)+I36),H40+I34),0)</f>
        <v>-30</v>
      </c>
      <c r="J37" s="26">
        <f>-IF((I40+J34)&gt;0,MIN((MAX(J$20,0)*($D$17)+J36),I40+J34),0)</f>
        <v>-30</v>
      </c>
      <c r="K37" s="26">
        <f>-IF((J40+K34)&gt;0,MIN((MAX(K$20,0)*($D$17)+K36),J40+K34),0)</f>
        <v>-30</v>
      </c>
      <c r="L37" s="27">
        <f>-IF((K40+L34)&gt;0,MIN((MAX(L$20,0)*($D$17)+L36),K40+L34),0)</f>
        <v>-1910</v>
      </c>
      <c r="M37" s="12"/>
    </row>
    <row r="38" spans="1:13" x14ac:dyDescent="0.3">
      <c r="B38" s="23"/>
      <c r="C38" s="24"/>
      <c r="D38" s="24"/>
      <c r="E38" s="24"/>
      <c r="F38" s="31"/>
      <c r="G38" s="24"/>
      <c r="H38" s="26"/>
      <c r="I38" s="26"/>
      <c r="J38" s="26"/>
      <c r="K38" s="26"/>
      <c r="L38" s="27"/>
    </row>
    <row r="39" spans="1:13" x14ac:dyDescent="0.3">
      <c r="B39" s="23"/>
      <c r="C39" s="24"/>
      <c r="D39" s="24"/>
      <c r="E39" s="24"/>
      <c r="F39" s="32" t="s">
        <v>13</v>
      </c>
      <c r="G39" s="24"/>
      <c r="H39" s="26"/>
      <c r="I39" s="26"/>
      <c r="J39" s="26"/>
      <c r="K39" s="26"/>
      <c r="L39" s="27"/>
    </row>
    <row r="40" spans="1:13" x14ac:dyDescent="0.3">
      <c r="B40" s="23" t="s">
        <v>14</v>
      </c>
      <c r="C40" s="24"/>
      <c r="D40" s="24"/>
      <c r="E40" s="24"/>
      <c r="F40" s="31">
        <f>L40</f>
        <v>0</v>
      </c>
      <c r="G40" s="24"/>
      <c r="H40" s="26">
        <f>G40+H34+H37</f>
        <v>2000</v>
      </c>
      <c r="I40" s="26">
        <f>H40+I34+I37</f>
        <v>1970</v>
      </c>
      <c r="J40" s="26">
        <f>I40+J34+J37</f>
        <v>1940</v>
      </c>
      <c r="K40" s="26">
        <f>J40+K34+K37</f>
        <v>1910</v>
      </c>
      <c r="L40" s="27">
        <f>K40+L34+L37</f>
        <v>0</v>
      </c>
    </row>
    <row r="41" spans="1:13" x14ac:dyDescent="0.3">
      <c r="B41" s="33" t="s">
        <v>15</v>
      </c>
      <c r="C41" s="34"/>
      <c r="D41" s="34"/>
      <c r="E41" s="34"/>
      <c r="F41" s="35">
        <f>L41</f>
        <v>50.808034992583984</v>
      </c>
      <c r="G41" s="34"/>
      <c r="H41" s="36">
        <f>G41+H35+H36</f>
        <v>0</v>
      </c>
      <c r="I41" s="36">
        <f>H41+I35+I36</f>
        <v>12.868060220006861</v>
      </c>
      <c r="J41" s="36">
        <f>I41+J35+J36</f>
        <v>25.625893023626482</v>
      </c>
      <c r="K41" s="36">
        <f>J41+K35+K36</f>
        <v>38.272789204342878</v>
      </c>
      <c r="L41" s="37">
        <f>K41+L35+L36</f>
        <v>50.808034992583984</v>
      </c>
    </row>
    <row r="42" spans="1:13" x14ac:dyDescent="0.3">
      <c r="H42" s="12"/>
      <c r="I42" s="12"/>
      <c r="J42" s="12"/>
      <c r="K42" s="12"/>
      <c r="L42" s="12"/>
    </row>
    <row r="43" spans="1:13" x14ac:dyDescent="0.3">
      <c r="A43" s="41" t="s">
        <v>17</v>
      </c>
      <c r="B43" s="14" t="s">
        <v>18</v>
      </c>
      <c r="H43" s="16">
        <f>IF(H20&lt;=0,0,H20+H25+H26+H36+H37)</f>
        <v>0</v>
      </c>
      <c r="I43" s="16">
        <f>IF(I20&lt;=0,0,I20+I25+I26+I36+I37)</f>
        <v>0</v>
      </c>
      <c r="J43" s="16">
        <f>IF(J20&lt;=0,0,J20+J25+J26+J36+J37)</f>
        <v>0</v>
      </c>
      <c r="K43" s="16">
        <f>IF(K20&lt;=0,0,K20+K25+K26+K36+K37)</f>
        <v>0</v>
      </c>
      <c r="L43" s="16">
        <f>IF(L20&lt;=0,0,L20+L25+L26+L36+L37)</f>
        <v>5246.7678600296658</v>
      </c>
    </row>
    <row r="44" spans="1:13" x14ac:dyDescent="0.3">
      <c r="L44" s="43"/>
    </row>
    <row r="46" spans="1:13" x14ac:dyDescent="0.3">
      <c r="B46" s="46" t="s">
        <v>22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</row>
  </sheetData>
  <mergeCells count="2">
    <mergeCell ref="B46:L46"/>
    <mergeCell ref="B8:L8"/>
  </mergeCells>
  <pageMargins left="0.7" right="0.7" top="0.75" bottom="0.75" header="0.3" footer="0.3"/>
  <pageSetup orientation="portrait" horizontalDpi="30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Compounded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REFM</dc:creator>
  <cp:lastModifiedBy>REFM-XPSOne</cp:lastModifiedBy>
  <dcterms:created xsi:type="dcterms:W3CDTF">2012-08-30T21:20:08Z</dcterms:created>
  <dcterms:modified xsi:type="dcterms:W3CDTF">2012-09-11T19:49:53Z</dcterms:modified>
</cp:coreProperties>
</file>